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1.png" ContentType="image/png"/>
  <Override PartName="/xl/media/image12.png" ContentType="image/png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NTRATOS" sheetId="1" state="visible" r:id="rId2"/>
    <sheet name="PESSOAL ENVOLVID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3" authorId="0">
      <text>
        <r>
          <rPr>
            <sz val="9"/>
            <color rgb="FF000000"/>
            <rFont val="Segoe UI"/>
            <family val="0"/>
            <charset val="1"/>
          </rPr>
          <t xml:space="preserve">Professor substituto até 17/08/2020.</t>
        </r>
      </text>
    </comment>
  </commentList>
</comments>
</file>

<file path=xl/sharedStrings.xml><?xml version="1.0" encoding="utf-8"?>
<sst xmlns="http://schemas.openxmlformats.org/spreadsheetml/2006/main" count="327" uniqueCount="154">
  <si>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</si>
  <si>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</si>
  <si>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</si>
  <si>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153290-  Faculdade de Odontologia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</si>
  <si>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</si>
  <si>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</si>
  <si>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</si>
  <si>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de Desenvolvimento da Pesquisa</t>
  </si>
  <si>
    <t xml:space="preserve">SIGLA DA FUNDAÇÃO DE APOIO</t>
  </si>
  <si>
    <t xml:space="preserve">FUNDEP</t>
  </si>
  <si>
    <t xml:space="preserve">CNPJ DA FUNDAÇÃO DE APOIO</t>
  </si>
  <si>
    <t xml:space="preserve">18720938/0001-41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</si>
  <si>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</si>
  <si>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</si>
  <si>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</si>
  <si>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</si>
  <si>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</si>
  <si>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</si>
  <si>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</si>
  <si>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</si>
  <si>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</si>
  <si>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</si>
  <si>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</si>
  <si>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</si>
  <si>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</si>
  <si>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</si>
  <si>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</si>
  <si>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</si>
  <si>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</si>
  <si>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</si>
  <si>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</si>
  <si>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</si>
  <si>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</si>
  <si>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</si>
  <si>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</si>
  <si>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</si>
  <si>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</si>
  <si>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</si>
  <si>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</si>
  <si>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</si>
  <si>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</si>
  <si>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</si>
  <si>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</si>
  <si>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</si>
  <si>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46/17-00</t>
  </si>
  <si>
    <t xml:space="preserve">23072.049142/2017-83</t>
  </si>
  <si>
    <t xml:space="preserve">Curso de Especialização em Implantodontia</t>
  </si>
  <si>
    <t xml:space="preserve">Extensão</t>
  </si>
  <si>
    <t xml:space="preserve">Walison Arthuso Vasconcellos</t>
  </si>
  <si>
    <t xml:space="preserve">043/17-00</t>
  </si>
  <si>
    <t xml:space="preserve">23072.050149/2017-48</t>
  </si>
  <si>
    <t xml:space="preserve">Curso de Especialização em Cirurgia Buco Maxilo Facial com Práticas Hospitalares Avançadas</t>
  </si>
  <si>
    <t xml:space="preserve">Evandro Guimarães de Aguiar</t>
  </si>
  <si>
    <t xml:space="preserve">024/18-00</t>
  </si>
  <si>
    <t xml:space="preserve">23072.040473/2018-39</t>
  </si>
  <si>
    <t xml:space="preserve">Curso de Especialização em Ortodontia</t>
  </si>
  <si>
    <t xml:space="preserve">Leniana Santos Neves</t>
  </si>
  <si>
    <t xml:space="preserve">009-18-00</t>
  </si>
  <si>
    <t xml:space="preserve">23072.006472/2018-65</t>
  </si>
  <si>
    <t xml:space="preserve">Curso de Especialização em Periodontia</t>
  </si>
  <si>
    <t xml:space="preserve">José Eustáquio da Costa</t>
  </si>
  <si>
    <t xml:space="preserve">025/18-00</t>
  </si>
  <si>
    <t xml:space="preserve">23072.044370/2018-48</t>
  </si>
  <si>
    <t xml:space="preserve">Curso de Especialização em Endodontia</t>
  </si>
  <si>
    <t xml:space="preserve">Ana Cecília Diniz Viana</t>
  </si>
  <si>
    <t xml:space="preserve">021/18-00</t>
  </si>
  <si>
    <t xml:space="preserve">23072.029281/2018-71</t>
  </si>
  <si>
    <t xml:space="preserve">Curso de Especialização em Dentística</t>
  </si>
  <si>
    <t xml:space="preserve">Hugo Henriques Alvim</t>
  </si>
  <si>
    <t xml:space="preserve">002/2019</t>
  </si>
  <si>
    <t xml:space="preserve">23072.056169/2018-11</t>
  </si>
  <si>
    <t xml:space="preserve">Projeto de Pesquisa e Extensão Levantamento Epidemiológico de Saúde Bucal</t>
  </si>
  <si>
    <t xml:space="preserve">Pesquisa e Extensão</t>
  </si>
  <si>
    <t xml:space="preserve">Efigênia Ferreira e Ferreira</t>
  </si>
  <si>
    <t xml:space="preserve">010/2020</t>
  </si>
  <si>
    <t xml:space="preserve">23072.207427/2020-41</t>
  </si>
  <si>
    <t xml:space="preserve">-</t>
  </si>
  <si>
    <t xml:space="preserve"> 08/04/2020</t>
  </si>
  <si>
    <t xml:space="preserve">* VR.REPASSADO: É o valor acumulado que foi repassado p/ Fund. de Apoio via SIAFI até 31/12/2020.</t>
  </si>
  <si>
    <t xml:space="preserve">**VR. DESPESA TOTAL  : Total gasto/executado no projeto na Fundação de Apoio até 31/12/2020. - O valor preenchido nesta coluna deve ser no máximo a soma do Valor Repassado + Receitas.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</si>
  <si>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31/12/2020.</t>
  </si>
  <si>
    <t xml:space="preserve">**** CUSTO OPERACIONAL: Valor da remuneração paga à Fundação de Apoio  título de serviços administrativos ou gerenciamento de gestão até 31/12/2020.</t>
  </si>
  <si>
    <t xml:space="preserve">Ass:</t>
  </si>
  <si>
    <t xml:space="preserve">RESPONSÁVEL PELO SETOR CONTÁBIL/FINANCEIRO</t>
  </si>
  <si>
    <t xml:space="preserve">ORDENADOR DE DESPESA</t>
  </si>
  <si>
    <t xml:space="preserve">NOME: Marcelo de Jesus Ribeiro</t>
  </si>
  <si>
    <t xml:space="preserve">NOME: Allyson Nogueira Moreira</t>
  </si>
  <si>
    <t xml:space="preserve">CPF:48952222687</t>
  </si>
  <si>
    <t xml:space="preserve"> </t>
  </si>
  <si>
    <t xml:space="preserve">TEL. 3409-2491</t>
  </si>
  <si>
    <t xml:space="preserve">PORTARIA DE NOMEAÇÃO Nº  257, de 17 de janeiro de 2020</t>
  </si>
  <si>
    <t xml:space="preserve">OBS: Pagina inferior  deve ter no mínimo 2,5cm- Papel A4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</si>
  <si>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</si>
  <si>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</si>
  <si>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153290 -  Faculdade de Odontologia</t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</si>
  <si>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</si>
  <si>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</si>
  <si>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</si>
  <si>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</si>
  <si>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</si>
  <si>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</si>
  <si>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</si>
  <si>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</si>
  <si>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</si>
  <si>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</si>
  <si>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</si>
  <si>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</si>
  <si>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</si>
  <si>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</si>
  <si>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</si>
  <si>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</si>
  <si>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</si>
  <si>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</si>
  <si>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DE EXTENSÃO</t>
  </si>
  <si>
    <t xml:space="preserve">Marcus Martins Guimarães</t>
  </si>
  <si>
    <t xml:space="preserve">8 horas/semana</t>
  </si>
  <si>
    <t xml:space="preserve">Bolsa de Extensão</t>
  </si>
  <si>
    <t xml:space="preserve">Walison Arthuso Vasconcelos</t>
  </si>
  <si>
    <t xml:space="preserve">Ricardo Rodrigues Vaz</t>
  </si>
  <si>
    <t xml:space="preserve">Célio Soares de Oliveira Júnior</t>
  </si>
  <si>
    <t xml:space="preserve">Leonardo Foresti Soares de Menezes</t>
  </si>
  <si>
    <t xml:space="preserve">Soraia Macari</t>
  </si>
  <si>
    <t xml:space="preserve">5 horas/semana</t>
  </si>
  <si>
    <t xml:space="preserve">Claudio Romulo Comunian</t>
  </si>
  <si>
    <t xml:space="preserve">3 horas/semana</t>
  </si>
  <si>
    <t xml:space="preserve">Marcelo Drummond Naves</t>
  </si>
  <si>
    <t xml:space="preserve">4 horas/semana</t>
  </si>
  <si>
    <t xml:space="preserve">Rodrigo Hermont Cançado</t>
  </si>
  <si>
    <t xml:space="preserve">Alexandre Fortes Drummond</t>
  </si>
  <si>
    <t xml:space="preserve">Carlos Eduardo Assis Dutra</t>
  </si>
  <si>
    <t xml:space="preserve">Renata Magalhães Cyrino</t>
  </si>
  <si>
    <t xml:space="preserve">Wagner Henriques de Castro</t>
  </si>
  <si>
    <t xml:space="preserve">Isabella Faria da Cunha Peixoto</t>
  </si>
  <si>
    <t xml:space="preserve">Francice Benetti</t>
  </si>
  <si>
    <t xml:space="preserve">Warley Luciano Fonseca Tavares</t>
  </si>
  <si>
    <t xml:space="preserve">Lívia Guimarães Zina</t>
  </si>
  <si>
    <t xml:space="preserve">Rosa Núbia Vieira de Moura</t>
  </si>
  <si>
    <t xml:space="preserve">Lincoln Dias Lanza</t>
  </si>
  <si>
    <t xml:space="preserve">Patricia Valente Araujo Jacques Gonçalves</t>
  </si>
  <si>
    <t xml:space="preserve">Ricardo Reis Oliveira</t>
  </si>
  <si>
    <t xml:space="preserve">Denise Vieira Travassos</t>
  </si>
  <si>
    <t xml:space="preserve">Daniel José Braga Dutra</t>
  </si>
  <si>
    <t xml:space="preserve">Não houve pagamento de bolsa para servidor da FAO/UFMG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</si>
  <si>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</si>
  <si>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</si>
  <si>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</si>
  <si>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</si>
  <si>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</si>
  <si>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ASS:</t>
  </si>
  <si>
    <t xml:space="preserve">___________________________________</t>
  </si>
  <si>
    <t xml:space="preserve">_________________________________</t>
  </si>
  <si>
    <t xml:space="preserve">CPF /E OU/ INCRIÇÃO SIAPE48952222687       TEL.3409-2491</t>
  </si>
  <si>
    <t xml:space="preserve">PORTARIA DE NOMEAÇÃO Nº PORTARIA DE NOMEAÇÃO Nº  257, de 17 de janeiro de 2020</t>
  </si>
  <si>
    <t xml:space="preserve">OBS: Pagina inferior  deve ter no mínimo 2,5cm - Papel A4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</si>
</sst>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_-&quot;R$ &quot;* #,##0.00_-;&quot;-R$ &quot;* #,##0.00_-;_-&quot;R$ &quot;* \-??_-;_-@_-"/>
    <numFmt numFmtId="167" formatCode="_-[$R$-416]\ * #,##0.00_-;\-[$R$-416]\ * #,##0.00_-;_-[$R$-416]\ * \-??_-;_-@_-"/>
    <numFmt numFmtId="168" formatCode="[$-416]D/M/YYYY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 val="true"/>
      <i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sz val="7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0"/>
      <name val="Arial"/>
      <family val="2"/>
      <charset val="1"/>
    </font>
    <font>
      <sz val="13"/>
      <name val="Arial"/>
      <family val="2"/>
      <charset val="1"/>
    </font>
    <font>
      <sz val="9"/>
      <color rgb="FF000000"/>
      <name val="Segoe U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2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2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29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0" fillId="0" borderId="2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2" borderId="2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2" borderId="28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2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28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2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4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2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4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1</xdr:col>
      <xdr:colOff>37440</xdr:colOff>
      <xdr:row>3</xdr:row>
      <xdr:rowOff>18360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47520" y="66600"/>
          <a:ext cx="765000" cy="723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24840</xdr:colOff>
      <xdr:row>0</xdr:row>
      <xdr:rowOff>0</xdr:rowOff>
    </xdr:from>
    <xdr:to>
      <xdr:col>1</xdr:col>
      <xdr:colOff>57240</xdr:colOff>
      <xdr:row>1</xdr:row>
      <xdr:rowOff>167760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4840" y="0"/>
          <a:ext cx="643680" cy="453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N40"/>
  <sheetViews>
    <sheetView showFormulas="false" showGridLines="true" showRowColHeaders="true" showZeros="true" rightToLeft="false" tabSelected="false" showOutlineSymbols="true" defaultGridColor="true" view="normal" topLeftCell="A27" colorId="64" zoomScale="110" zoomScaleNormal="110" zoomScalePageLayoutView="100" workbookViewId="0">
      <selection pane="topLeft" activeCell="D45" activeCellId="0" sqref="D45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3.86"/>
    <col collapsed="false" customWidth="true" hidden="false" outlineLevel="0" max="3" min="3" style="0" width="17.41"/>
    <col collapsed="false" customWidth="true" hidden="false" outlineLevel="0" max="4" min="4" style="0" width="14.01"/>
    <col collapsed="false" customWidth="true" hidden="false" outlineLevel="0" max="5" min="5" style="0" width="27"/>
    <col collapsed="false" customWidth="true" hidden="false" outlineLevel="0" max="6" min="6" style="0" width="13.14"/>
    <col collapsed="false" customWidth="true" hidden="false" outlineLevel="0" max="7" min="7" style="0" width="12.71"/>
    <col collapsed="false" customWidth="true" hidden="false" outlineLevel="0" max="8" min="8" style="0" width="11.71"/>
    <col collapsed="false" customWidth="true" hidden="false" outlineLevel="0" max="9" min="9" style="0" width="17"/>
    <col collapsed="false" customWidth="true" hidden="false" outlineLevel="0" max="10" min="10" style="0" width="10.85"/>
    <col collapsed="false" customWidth="true" hidden="false" outlineLevel="0" max="12" min="11" style="0" width="8.67"/>
    <col collapsed="false" customWidth="true" hidden="false" outlineLevel="0" max="13" min="13" style="0" width="37.86"/>
    <col collapsed="false" customWidth="true" hidden="false" outlineLevel="0" max="14" min="14" style="0" width="19"/>
    <col collapsed="false" customWidth="true" hidden="false" outlineLevel="0" max="1025" min="15" style="0" width="8.67"/>
  </cols>
  <sheetData>
    <row r="2" customFormat="false" ht="22.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23.2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fals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" hidden="false" customHeight="false" outlineLevel="0" collapsed="false">
      <c r="A6" s="4" t="s">
        <v>2</v>
      </c>
      <c r="B6" s="4"/>
      <c r="C6" s="4"/>
      <c r="D6" s="5" t="s">
        <v>3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false" ht="15" hidden="false" customHeight="false" outlineLevel="0" collapsed="false">
      <c r="A7" s="6" t="s">
        <v>4</v>
      </c>
      <c r="B7" s="6"/>
      <c r="C7" s="6"/>
      <c r="D7" s="5" t="s">
        <v>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customFormat="false" ht="15" hidden="false" customHeight="false" outlineLevel="0" collapsed="false">
      <c r="A8" s="6" t="s">
        <v>6</v>
      </c>
      <c r="B8" s="6"/>
      <c r="C8" s="6"/>
      <c r="D8" s="5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false" ht="15" hidden="false" customHeight="false" outlineLevel="0" collapsed="false">
      <c r="A9" s="6" t="s">
        <v>8</v>
      </c>
      <c r="B9" s="6"/>
      <c r="C9" s="6"/>
      <c r="D9" s="7" t="s">
        <v>9</v>
      </c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15.75" hidden="false" customHeight="false" outlineLevel="0" collapsed="false">
      <c r="A10" s="9" t="s">
        <v>10</v>
      </c>
      <c r="B10" s="9"/>
      <c r="C10" s="9"/>
      <c r="D10" s="10" t="s">
        <v>11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customFormat="false" ht="15" hidden="false" customHeight="false" outlineLevel="0" collapsed="false">
      <c r="A11" s="12" t="s">
        <v>12</v>
      </c>
      <c r="B11" s="13" t="s">
        <v>13</v>
      </c>
      <c r="C11" s="14" t="s">
        <v>14</v>
      </c>
      <c r="D11" s="15" t="s">
        <v>15</v>
      </c>
      <c r="E11" s="15" t="s">
        <v>16</v>
      </c>
      <c r="F11" s="15" t="s">
        <v>17</v>
      </c>
      <c r="G11" s="16" t="s">
        <v>18</v>
      </c>
      <c r="H11" s="13" t="s">
        <v>19</v>
      </c>
      <c r="I11" s="17" t="s">
        <v>20</v>
      </c>
      <c r="J11" s="16" t="s">
        <v>21</v>
      </c>
      <c r="K11" s="16" t="s">
        <v>22</v>
      </c>
      <c r="L11" s="15" t="s">
        <v>23</v>
      </c>
      <c r="M11" s="15" t="s">
        <v>24</v>
      </c>
      <c r="N11" s="18" t="s">
        <v>25</v>
      </c>
    </row>
    <row r="12" customFormat="false" ht="15" hidden="false" customHeight="false" outlineLevel="0" collapsed="false">
      <c r="A12" s="19" t="s">
        <v>26</v>
      </c>
      <c r="B12" s="20" t="s">
        <v>27</v>
      </c>
      <c r="C12" s="21" t="s">
        <v>28</v>
      </c>
      <c r="D12" s="21" t="s">
        <v>29</v>
      </c>
      <c r="E12" s="22" t="s">
        <v>30</v>
      </c>
      <c r="F12" s="22" t="s">
        <v>31</v>
      </c>
      <c r="G12" s="22" t="s">
        <v>32</v>
      </c>
      <c r="H12" s="21" t="s">
        <v>33</v>
      </c>
      <c r="I12" s="23" t="s">
        <v>34</v>
      </c>
      <c r="J12" s="24" t="s">
        <v>35</v>
      </c>
      <c r="K12" s="24" t="s">
        <v>36</v>
      </c>
      <c r="L12" s="22" t="s">
        <v>36</v>
      </c>
      <c r="M12" s="22" t="s">
        <v>37</v>
      </c>
      <c r="N12" s="25" t="s">
        <v>38</v>
      </c>
    </row>
    <row r="13" customFormat="false" ht="15.75" hidden="false" customHeight="false" outlineLevel="0" collapsed="false">
      <c r="A13" s="26"/>
      <c r="B13" s="27"/>
      <c r="C13" s="28" t="s">
        <v>39</v>
      </c>
      <c r="D13" s="28" t="s">
        <v>40</v>
      </c>
      <c r="E13" s="29"/>
      <c r="F13" s="29" t="s">
        <v>41</v>
      </c>
      <c r="G13" s="30" t="s">
        <v>41</v>
      </c>
      <c r="H13" s="27" t="s">
        <v>41</v>
      </c>
      <c r="I13" s="31"/>
      <c r="J13" s="30"/>
      <c r="K13" s="30" t="s">
        <v>42</v>
      </c>
      <c r="L13" s="30" t="s">
        <v>42</v>
      </c>
      <c r="M13" s="30" t="s">
        <v>43</v>
      </c>
      <c r="N13" s="32" t="s">
        <v>30</v>
      </c>
    </row>
    <row r="14" customFormat="false" ht="15" hidden="false" customHeight="false" outlineLevel="0" collapsed="false">
      <c r="A14" s="33" t="n">
        <v>1</v>
      </c>
      <c r="B14" s="34" t="s">
        <v>44</v>
      </c>
      <c r="C14" s="35" t="s">
        <v>45</v>
      </c>
      <c r="D14" s="36" t="n">
        <v>25792</v>
      </c>
      <c r="E14" s="34" t="s">
        <v>46</v>
      </c>
      <c r="F14" s="37" t="n">
        <v>658650</v>
      </c>
      <c r="G14" s="38" t="n">
        <v>0</v>
      </c>
      <c r="H14" s="39" t="n">
        <v>53891.93</v>
      </c>
      <c r="I14" s="40" t="n">
        <v>46388.05</v>
      </c>
      <c r="J14" s="41" t="n">
        <v>5388.71</v>
      </c>
      <c r="K14" s="42" t="n">
        <v>43123</v>
      </c>
      <c r="L14" s="42" t="n">
        <v>44949</v>
      </c>
      <c r="M14" s="43" t="s">
        <v>47</v>
      </c>
      <c r="N14" s="44" t="s">
        <v>48</v>
      </c>
    </row>
    <row r="15" customFormat="false" ht="27" hidden="false" customHeight="false" outlineLevel="0" collapsed="false">
      <c r="A15" s="33" t="n">
        <v>2</v>
      </c>
      <c r="B15" s="45" t="s">
        <v>49</v>
      </c>
      <c r="C15" s="35" t="s">
        <v>50</v>
      </c>
      <c r="D15" s="35" t="n">
        <v>25540</v>
      </c>
      <c r="E15" s="46" t="s">
        <v>51</v>
      </c>
      <c r="F15" s="47" t="n">
        <v>667428</v>
      </c>
      <c r="G15" s="38" t="n">
        <v>0</v>
      </c>
      <c r="H15" s="48" t="n">
        <v>146380.66</v>
      </c>
      <c r="I15" s="49" t="n">
        <v>132422.54</v>
      </c>
      <c r="J15" s="49" t="n">
        <v>14636.75</v>
      </c>
      <c r="K15" s="50" t="n">
        <v>43048</v>
      </c>
      <c r="L15" s="50" t="n">
        <v>44874</v>
      </c>
      <c r="M15" s="51" t="s">
        <v>47</v>
      </c>
      <c r="N15" s="52" t="s">
        <v>52</v>
      </c>
    </row>
    <row r="16" customFormat="false" ht="15" hidden="false" customHeight="false" outlineLevel="0" collapsed="false">
      <c r="A16" s="33" t="n">
        <v>3</v>
      </c>
      <c r="B16" s="34" t="s">
        <v>53</v>
      </c>
      <c r="C16" s="35" t="s">
        <v>54</v>
      </c>
      <c r="D16" s="45" t="n">
        <v>26485</v>
      </c>
      <c r="E16" s="34" t="s">
        <v>55</v>
      </c>
      <c r="F16" s="37" t="n">
        <v>595800</v>
      </c>
      <c r="G16" s="38" t="n">
        <v>0</v>
      </c>
      <c r="H16" s="53" t="n">
        <v>89642.99</v>
      </c>
      <c r="I16" s="54" t="n">
        <v>127437.84</v>
      </c>
      <c r="J16" s="54" t="n">
        <v>8887.5</v>
      </c>
      <c r="K16" s="55" t="n">
        <v>43441</v>
      </c>
      <c r="L16" s="55" t="n">
        <v>44537</v>
      </c>
      <c r="M16" s="52" t="s">
        <v>47</v>
      </c>
      <c r="N16" s="56" t="s">
        <v>56</v>
      </c>
    </row>
    <row r="17" customFormat="false" ht="15" hidden="false" customHeight="false" outlineLevel="0" collapsed="false">
      <c r="A17" s="33" t="n">
        <v>4</v>
      </c>
      <c r="B17" s="34" t="s">
        <v>57</v>
      </c>
      <c r="C17" s="35" t="s">
        <v>58</v>
      </c>
      <c r="D17" s="45" t="n">
        <v>26261</v>
      </c>
      <c r="E17" s="34" t="s">
        <v>59</v>
      </c>
      <c r="F17" s="37" t="n">
        <v>322056.32</v>
      </c>
      <c r="G17" s="38" t="n">
        <v>0</v>
      </c>
      <c r="H17" s="53" t="n">
        <v>70.5</v>
      </c>
      <c r="I17" s="54" t="n">
        <v>0</v>
      </c>
      <c r="J17" s="38" t="n">
        <v>0</v>
      </c>
      <c r="K17" s="55" t="n">
        <v>43264</v>
      </c>
      <c r="L17" s="55" t="n">
        <v>44360</v>
      </c>
      <c r="M17" s="43" t="s">
        <v>47</v>
      </c>
      <c r="N17" s="56" t="s">
        <v>60</v>
      </c>
    </row>
    <row r="18" customFormat="false" ht="15" hidden="false" customHeight="false" outlineLevel="0" collapsed="false">
      <c r="A18" s="33" t="n">
        <v>5</v>
      </c>
      <c r="B18" s="34" t="s">
        <v>61</v>
      </c>
      <c r="C18" s="34" t="s">
        <v>62</v>
      </c>
      <c r="D18" s="45" t="n">
        <v>26828</v>
      </c>
      <c r="E18" s="34" t="s">
        <v>63</v>
      </c>
      <c r="F18" s="37" t="n">
        <v>466800</v>
      </c>
      <c r="G18" s="38" t="n">
        <v>0</v>
      </c>
      <c r="H18" s="53" t="n">
        <v>46042.56</v>
      </c>
      <c r="I18" s="54" t="n">
        <v>93139.45</v>
      </c>
      <c r="J18" s="54" t="n">
        <v>4603.84</v>
      </c>
      <c r="K18" s="55" t="n">
        <v>43522</v>
      </c>
      <c r="L18" s="55" t="n">
        <v>44434</v>
      </c>
      <c r="M18" s="52" t="s">
        <v>47</v>
      </c>
      <c r="N18" s="56" t="s">
        <v>64</v>
      </c>
    </row>
    <row r="19" customFormat="false" ht="15" hidden="false" customHeight="false" outlineLevel="0" collapsed="false">
      <c r="A19" s="33" t="n">
        <v>6</v>
      </c>
      <c r="B19" s="34" t="s">
        <v>65</v>
      </c>
      <c r="C19" s="34" t="s">
        <v>66</v>
      </c>
      <c r="D19" s="45" t="n">
        <v>26484</v>
      </c>
      <c r="E19" s="34" t="s">
        <v>67</v>
      </c>
      <c r="F19" s="37" t="n">
        <v>776320</v>
      </c>
      <c r="G19" s="38" t="n">
        <v>0</v>
      </c>
      <c r="H19" s="53" t="n">
        <v>76922.04</v>
      </c>
      <c r="I19" s="54" t="n">
        <v>116763.29</v>
      </c>
      <c r="J19" s="54" t="n">
        <v>6999.25</v>
      </c>
      <c r="K19" s="55" t="n">
        <v>43480</v>
      </c>
      <c r="L19" s="55" t="n">
        <v>44576</v>
      </c>
      <c r="M19" s="43" t="s">
        <v>47</v>
      </c>
      <c r="N19" s="56" t="s">
        <v>68</v>
      </c>
    </row>
    <row r="20" customFormat="false" ht="27" hidden="false" customHeight="false" outlineLevel="0" collapsed="false">
      <c r="A20" s="33" t="n">
        <v>7</v>
      </c>
      <c r="B20" s="35" t="s">
        <v>69</v>
      </c>
      <c r="C20" s="35" t="s">
        <v>70</v>
      </c>
      <c r="D20" s="35" t="n">
        <v>26781</v>
      </c>
      <c r="E20" s="46" t="s">
        <v>71</v>
      </c>
      <c r="F20" s="47" t="n">
        <v>3375799.06</v>
      </c>
      <c r="G20" s="57" t="n">
        <v>1082738.86</v>
      </c>
      <c r="H20" s="48" t="n">
        <v>139359.52</v>
      </c>
      <c r="I20" s="54" t="n">
        <v>1083979.95</v>
      </c>
      <c r="J20" s="38" t="n">
        <v>0</v>
      </c>
      <c r="K20" s="50" t="n">
        <v>43436</v>
      </c>
      <c r="L20" s="50" t="n">
        <v>43889</v>
      </c>
      <c r="M20" s="58" t="s">
        <v>72</v>
      </c>
      <c r="N20" s="59" t="s">
        <v>73</v>
      </c>
    </row>
    <row r="21" customFormat="false" ht="27" hidden="false" customHeight="false" outlineLevel="0" collapsed="false">
      <c r="A21" s="33" t="n">
        <v>8</v>
      </c>
      <c r="B21" s="35" t="s">
        <v>74</v>
      </c>
      <c r="C21" s="35" t="s">
        <v>75</v>
      </c>
      <c r="D21" s="35" t="s">
        <v>76</v>
      </c>
      <c r="E21" s="46" t="s">
        <v>51</v>
      </c>
      <c r="F21" s="47" t="n">
        <v>695400</v>
      </c>
      <c r="G21" s="38" t="n">
        <v>0</v>
      </c>
      <c r="H21" s="38" t="n">
        <v>0</v>
      </c>
      <c r="I21" s="38" t="n">
        <v>0</v>
      </c>
      <c r="J21" s="38" t="n">
        <v>0</v>
      </c>
      <c r="K21" s="50" t="s">
        <v>77</v>
      </c>
      <c r="L21" s="50" t="n">
        <v>45207</v>
      </c>
      <c r="M21" s="58" t="s">
        <v>47</v>
      </c>
      <c r="N21" s="60" t="s">
        <v>52</v>
      </c>
    </row>
    <row r="22" customFormat="false" ht="15" hidden="false" customHeight="false" outlineLevel="0" collapsed="false">
      <c r="A22" s="33" t="n">
        <v>9</v>
      </c>
      <c r="B22" s="61"/>
      <c r="C22" s="61"/>
      <c r="D22" s="61"/>
      <c r="E22" s="61"/>
      <c r="F22" s="61"/>
      <c r="G22" s="61"/>
      <c r="H22" s="61"/>
      <c r="I22" s="61"/>
      <c r="J22" s="61"/>
      <c r="K22" s="34"/>
      <c r="L22" s="34"/>
      <c r="M22" s="36"/>
      <c r="N22" s="56"/>
    </row>
    <row r="23" customFormat="false" ht="15" hidden="false" customHeight="false" outlineLevel="0" collapsed="false">
      <c r="A23" s="33" t="n">
        <v>10</v>
      </c>
      <c r="B23" s="61"/>
      <c r="C23" s="61"/>
      <c r="D23" s="61"/>
      <c r="E23" s="61"/>
      <c r="F23" s="61"/>
      <c r="G23" s="61"/>
      <c r="H23" s="61"/>
      <c r="I23" s="61"/>
      <c r="J23" s="61"/>
      <c r="K23" s="34"/>
      <c r="L23" s="34"/>
      <c r="M23" s="34"/>
      <c r="N23" s="56"/>
    </row>
    <row r="24" customFormat="false" ht="15" hidden="false" customHeight="false" outlineLevel="0" collapsed="false">
      <c r="A24" s="33" t="n">
        <v>11</v>
      </c>
      <c r="B24" s="61"/>
      <c r="C24" s="61"/>
      <c r="D24" s="61"/>
      <c r="E24" s="61"/>
      <c r="F24" s="61"/>
      <c r="G24" s="61"/>
      <c r="H24" s="61"/>
      <c r="I24" s="61"/>
      <c r="J24" s="61"/>
      <c r="K24" s="34"/>
      <c r="L24" s="34"/>
      <c r="M24" s="34"/>
      <c r="N24" s="56"/>
    </row>
    <row r="25" customFormat="false" ht="15" hidden="false" customHeight="false" outlineLevel="0" collapsed="false">
      <c r="A25" s="33" t="n">
        <v>12</v>
      </c>
      <c r="B25" s="61"/>
      <c r="C25" s="61"/>
      <c r="D25" s="61"/>
      <c r="E25" s="61"/>
      <c r="F25" s="61"/>
      <c r="G25" s="61"/>
      <c r="H25" s="61"/>
      <c r="I25" s="61"/>
      <c r="J25" s="61"/>
      <c r="K25" s="34"/>
      <c r="L25" s="34"/>
      <c r="M25" s="34"/>
      <c r="N25" s="56"/>
    </row>
    <row r="26" customFormat="false" ht="15" hidden="false" customHeight="false" outlineLevel="0" collapsed="false">
      <c r="A26" s="33" t="n">
        <v>13</v>
      </c>
      <c r="B26" s="61"/>
      <c r="C26" s="61"/>
      <c r="D26" s="61"/>
      <c r="E26" s="61"/>
      <c r="F26" s="61"/>
      <c r="G26" s="61"/>
      <c r="H26" s="61"/>
      <c r="I26" s="61"/>
      <c r="J26" s="61"/>
      <c r="K26" s="34"/>
      <c r="L26" s="34"/>
      <c r="M26" s="34"/>
      <c r="N26" s="56"/>
    </row>
    <row r="27" customFormat="false" ht="15.75" hidden="false" customHeight="false" outlineLevel="0" collapsed="false">
      <c r="A27" s="33" t="n">
        <v>14</v>
      </c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63"/>
      <c r="M27" s="63"/>
      <c r="N27" s="64"/>
    </row>
    <row r="28" customFormat="false" ht="15.75" hidden="false" customHeight="true" outlineLevel="0" collapsed="false">
      <c r="A28" s="65" t="s">
        <v>78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customFormat="false" ht="15.75" hidden="false" customHeight="true" outlineLevel="0" collapsed="false">
      <c r="A29" s="66" t="s">
        <v>79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customFormat="false" ht="28.5" hidden="false" customHeight="true" outlineLevel="0" collapsed="false">
      <c r="A30" s="66" t="s">
        <v>80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customFormat="false" ht="15" hidden="false" customHeight="true" outlineLevel="0" collapsed="false">
      <c r="A31" s="67" t="s">
        <v>81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customFormat="false" ht="15" hidden="false" customHeight="false" outlineLevel="0" collapsed="false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70"/>
      <c r="L32" s="70"/>
      <c r="M32" s="70"/>
      <c r="N32" s="71"/>
    </row>
    <row r="33" customFormat="false" ht="15" hidden="false" customHeight="false" outlineLevel="0" collapsed="false">
      <c r="A33" s="68" t="s">
        <v>82</v>
      </c>
      <c r="B33" s="72"/>
      <c r="C33" s="73"/>
      <c r="D33" s="73"/>
      <c r="E33" s="69"/>
      <c r="F33" s="69"/>
      <c r="G33" s="69"/>
      <c r="H33" s="69"/>
      <c r="I33" s="69"/>
      <c r="J33" s="69"/>
      <c r="K33" s="73"/>
      <c r="L33" s="73"/>
      <c r="M33" s="73"/>
      <c r="N33" s="74"/>
    </row>
    <row r="34" customFormat="false" ht="15" hidden="false" customHeight="false" outlineLevel="0" collapsed="false">
      <c r="A34" s="68"/>
      <c r="B34" s="75" t="s">
        <v>83</v>
      </c>
      <c r="C34" s="75"/>
      <c r="D34" s="75"/>
      <c r="E34" s="69"/>
      <c r="F34" s="69"/>
      <c r="G34" s="69"/>
      <c r="H34" s="69"/>
      <c r="I34" s="69"/>
      <c r="J34" s="69"/>
      <c r="K34" s="76" t="s">
        <v>84</v>
      </c>
      <c r="L34" s="76"/>
      <c r="M34" s="76"/>
      <c r="N34" s="76"/>
    </row>
    <row r="35" customFormat="false" ht="15" hidden="false" customHeight="false" outlineLevel="0" collapsed="false">
      <c r="A35" s="68"/>
      <c r="B35" s="77" t="s">
        <v>85</v>
      </c>
      <c r="C35" s="78"/>
      <c r="D35" s="78"/>
      <c r="E35" s="69"/>
      <c r="F35" s="69"/>
      <c r="G35" s="69"/>
      <c r="H35" s="69"/>
      <c r="I35" s="69"/>
      <c r="J35" s="69"/>
      <c r="K35" s="79" t="s">
        <v>86</v>
      </c>
      <c r="L35" s="79"/>
      <c r="M35" s="79"/>
      <c r="N35" s="79"/>
    </row>
    <row r="36" customFormat="false" ht="15" hidden="false" customHeight="false" outlineLevel="0" collapsed="false">
      <c r="A36" s="68"/>
      <c r="B36" s="78" t="s">
        <v>87</v>
      </c>
      <c r="C36" s="78" t="s">
        <v>88</v>
      </c>
      <c r="D36" s="78" t="s">
        <v>89</v>
      </c>
      <c r="E36" s="69"/>
      <c r="F36" s="69"/>
      <c r="G36" s="69"/>
      <c r="H36" s="69"/>
      <c r="I36" s="69"/>
      <c r="J36" s="69"/>
      <c r="K36" s="79" t="s">
        <v>90</v>
      </c>
      <c r="L36" s="79"/>
      <c r="M36" s="79"/>
      <c r="N36" s="79"/>
    </row>
    <row r="37" customFormat="false" ht="15.75" hidden="false" customHeight="false" outlineLevel="0" collapsed="false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2"/>
    </row>
    <row r="38" customFormat="false" ht="15" hidden="false" customHeight="false" outlineLevel="0" collapsed="false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customFormat="false" ht="15" hidden="false" customHeight="false" outlineLevel="0" collapsed="false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customFormat="false" ht="15" hidden="false" customHeight="false" outlineLevel="0" collapsed="false">
      <c r="A40" s="83" t="s">
        <v>91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</sheetData>
  <mergeCells count="20">
    <mergeCell ref="A2:N2"/>
    <mergeCell ref="A4:N5"/>
    <mergeCell ref="A6:C6"/>
    <mergeCell ref="D6:N6"/>
    <mergeCell ref="A7:C7"/>
    <mergeCell ref="D7:N7"/>
    <mergeCell ref="A8:C8"/>
    <mergeCell ref="D8:N8"/>
    <mergeCell ref="A9:C9"/>
    <mergeCell ref="E9:N9"/>
    <mergeCell ref="A10:C10"/>
    <mergeCell ref="E10:N10"/>
    <mergeCell ref="A28:N28"/>
    <mergeCell ref="A29:N29"/>
    <mergeCell ref="A30:N30"/>
    <mergeCell ref="A31:N31"/>
    <mergeCell ref="B34:D34"/>
    <mergeCell ref="K34:N34"/>
    <mergeCell ref="K35:N35"/>
    <mergeCell ref="K36:N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1" activeCellId="0" sqref="B6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58"/>
    <col collapsed="false" customWidth="true" hidden="false" outlineLevel="0" max="3" min="3" style="0" width="29.14"/>
    <col collapsed="false" customWidth="true" hidden="false" outlineLevel="0" max="4" min="4" style="0" width="19.71"/>
    <col collapsed="false" customWidth="true" hidden="false" outlineLevel="0" max="5" min="5" style="0" width="30.7"/>
    <col collapsed="false" customWidth="true" hidden="false" outlineLevel="0" max="6" min="6" style="0" width="21.57"/>
    <col collapsed="false" customWidth="true" hidden="false" outlineLevel="0" max="7" min="7" style="0" width="16.14"/>
    <col collapsed="false" customWidth="true" hidden="false" outlineLevel="0" max="8" min="8" style="0" width="17.59"/>
    <col collapsed="false" customWidth="true" hidden="false" outlineLevel="0" max="1025" min="9" style="0" width="8.67"/>
  </cols>
  <sheetData>
    <row r="1" customFormat="false" ht="22.5" hidden="false" customHeight="false" outlineLevel="0" collapsed="false">
      <c r="A1" s="84" t="s">
        <v>0</v>
      </c>
      <c r="B1" s="84"/>
      <c r="C1" s="84"/>
      <c r="D1" s="84"/>
      <c r="E1" s="84"/>
      <c r="F1" s="84"/>
      <c r="G1" s="84"/>
      <c r="H1" s="84"/>
    </row>
    <row r="2" customFormat="false" ht="15.75" hidden="false" customHeight="false" outlineLevel="0" collapsed="false">
      <c r="A2" s="85" t="s">
        <v>92</v>
      </c>
      <c r="B2" s="85"/>
      <c r="C2" s="85"/>
      <c r="D2" s="85"/>
      <c r="E2" s="85"/>
      <c r="F2" s="85"/>
      <c r="G2" s="85"/>
      <c r="H2" s="85"/>
    </row>
    <row r="3" customFormat="false" ht="15.75" hidden="false" customHeight="false" outlineLevel="0" collapsed="false">
      <c r="A3" s="86" t="s">
        <v>93</v>
      </c>
      <c r="B3" s="86"/>
      <c r="C3" s="86"/>
      <c r="D3" s="86"/>
      <c r="E3" s="86"/>
      <c r="F3" s="86"/>
      <c r="G3" s="86"/>
      <c r="H3" s="86"/>
    </row>
    <row r="4" customFormat="false" ht="15" hidden="false" customHeight="false" outlineLevel="0" collapsed="false">
      <c r="A4" s="86"/>
      <c r="B4" s="86"/>
      <c r="C4" s="86"/>
      <c r="D4" s="86"/>
      <c r="E4" s="86"/>
      <c r="F4" s="86"/>
      <c r="G4" s="86"/>
      <c r="H4" s="86"/>
    </row>
    <row r="5" customFormat="false" ht="15" hidden="false" customHeight="false" outlineLevel="0" collapsed="false">
      <c r="A5" s="87" t="s">
        <v>2</v>
      </c>
      <c r="B5" s="87"/>
      <c r="C5" s="87"/>
      <c r="D5" s="88" t="s">
        <v>94</v>
      </c>
      <c r="E5" s="88"/>
      <c r="F5" s="88"/>
      <c r="G5" s="88"/>
      <c r="H5" s="88"/>
    </row>
    <row r="6" customFormat="false" ht="15" hidden="false" customHeight="false" outlineLevel="0" collapsed="false">
      <c r="A6" s="87" t="s">
        <v>4</v>
      </c>
      <c r="B6" s="87"/>
      <c r="C6" s="87"/>
      <c r="D6" s="89" t="s">
        <v>5</v>
      </c>
      <c r="E6" s="89"/>
      <c r="F6" s="89"/>
      <c r="G6" s="89"/>
      <c r="H6" s="89"/>
    </row>
    <row r="7" customFormat="false" ht="15" hidden="false" customHeight="false" outlineLevel="0" collapsed="false">
      <c r="A7" s="87" t="s">
        <v>6</v>
      </c>
      <c r="B7" s="87"/>
      <c r="C7" s="87"/>
      <c r="D7" s="89" t="s">
        <v>7</v>
      </c>
      <c r="E7" s="89"/>
      <c r="F7" s="89"/>
      <c r="G7" s="89"/>
      <c r="H7" s="89"/>
    </row>
    <row r="8" customFormat="false" ht="15" hidden="false" customHeight="false" outlineLevel="0" collapsed="false">
      <c r="A8" s="87" t="s">
        <v>8</v>
      </c>
      <c r="B8" s="87"/>
      <c r="C8" s="87"/>
      <c r="D8" s="89" t="s">
        <v>9</v>
      </c>
      <c r="E8" s="89"/>
      <c r="F8" s="89"/>
      <c r="G8" s="89"/>
      <c r="H8" s="89"/>
    </row>
    <row r="9" customFormat="false" ht="15.75" hidden="false" customHeight="false" outlineLevel="0" collapsed="false">
      <c r="A9" s="90" t="s">
        <v>10</v>
      </c>
      <c r="B9" s="90"/>
      <c r="C9" s="90"/>
      <c r="D9" s="91" t="s">
        <v>11</v>
      </c>
      <c r="E9" s="91"/>
      <c r="F9" s="91"/>
      <c r="G9" s="91"/>
      <c r="H9" s="91"/>
    </row>
    <row r="10" customFormat="false" ht="15.75" hidden="false" customHeight="true" outlineLevel="0" collapsed="false">
      <c r="E10" s="92" t="s">
        <v>95</v>
      </c>
      <c r="F10" s="92"/>
      <c r="G10" s="92"/>
      <c r="H10" s="92"/>
    </row>
    <row r="11" customFormat="false" ht="15" hidden="false" customHeight="false" outlineLevel="0" collapsed="false">
      <c r="A11" s="93" t="s">
        <v>12</v>
      </c>
      <c r="B11" s="93" t="s">
        <v>96</v>
      </c>
      <c r="C11" s="93" t="s">
        <v>97</v>
      </c>
      <c r="D11" s="93" t="s">
        <v>98</v>
      </c>
      <c r="E11" s="93" t="s">
        <v>99</v>
      </c>
      <c r="F11" s="93" t="s">
        <v>100</v>
      </c>
      <c r="G11" s="93" t="s">
        <v>101</v>
      </c>
      <c r="H11" s="93" t="s">
        <v>102</v>
      </c>
    </row>
    <row r="12" customFormat="false" ht="15" hidden="false" customHeight="true" outlineLevel="0" collapsed="false">
      <c r="A12" s="94" t="s">
        <v>103</v>
      </c>
      <c r="B12" s="94" t="s">
        <v>27</v>
      </c>
      <c r="C12" s="94" t="s">
        <v>39</v>
      </c>
      <c r="D12" s="94" t="s">
        <v>9</v>
      </c>
      <c r="E12" s="94" t="s">
        <v>104</v>
      </c>
      <c r="F12" s="94" t="s">
        <v>105</v>
      </c>
      <c r="G12" s="94" t="s">
        <v>106</v>
      </c>
      <c r="H12" s="94" t="s">
        <v>107</v>
      </c>
    </row>
    <row r="13" customFormat="false" ht="15" hidden="false" customHeight="false" outlineLevel="0" collapsed="false">
      <c r="A13" s="94"/>
      <c r="B13" s="94"/>
      <c r="C13" s="94"/>
      <c r="D13" s="94"/>
      <c r="E13" s="94"/>
      <c r="F13" s="94" t="s">
        <v>108</v>
      </c>
      <c r="G13" s="94" t="s">
        <v>109</v>
      </c>
      <c r="H13" s="94" t="s">
        <v>110</v>
      </c>
    </row>
    <row r="14" customFormat="false" ht="15" hidden="false" customHeight="false" outlineLevel="0" collapsed="false">
      <c r="A14" s="94"/>
      <c r="B14" s="94"/>
      <c r="C14" s="94"/>
      <c r="D14" s="94"/>
      <c r="E14" s="94"/>
      <c r="F14" s="94" t="s">
        <v>111</v>
      </c>
      <c r="G14" s="94" t="s">
        <v>112</v>
      </c>
      <c r="H14" s="94" t="s">
        <v>107</v>
      </c>
    </row>
    <row r="15" customFormat="false" ht="15.75" hidden="false" customHeight="false" outlineLevel="0" collapsed="false">
      <c r="A15" s="95"/>
      <c r="B15" s="95"/>
      <c r="C15" s="95"/>
      <c r="D15" s="95"/>
      <c r="E15" s="96"/>
      <c r="F15" s="95"/>
      <c r="G15" s="95" t="s">
        <v>111</v>
      </c>
      <c r="H15" s="94" t="s">
        <v>113</v>
      </c>
    </row>
    <row r="16" customFormat="false" ht="15" hidden="false" customHeight="false" outlineLevel="0" collapsed="false">
      <c r="A16" s="97" t="n">
        <v>1</v>
      </c>
      <c r="B16" s="98" t="s">
        <v>44</v>
      </c>
      <c r="C16" s="99" t="s">
        <v>45</v>
      </c>
      <c r="D16" s="100" t="n">
        <v>25792</v>
      </c>
      <c r="E16" s="101" t="s">
        <v>114</v>
      </c>
      <c r="F16" s="102" t="s">
        <v>115</v>
      </c>
      <c r="G16" s="103" t="n">
        <f aca="false">3000+6000+8000</f>
        <v>17000</v>
      </c>
      <c r="H16" s="104" t="s">
        <v>116</v>
      </c>
    </row>
    <row r="17" customFormat="false" ht="15" hidden="false" customHeight="false" outlineLevel="0" collapsed="false">
      <c r="A17" s="97" t="n">
        <v>2</v>
      </c>
      <c r="B17" s="105" t="s">
        <v>44</v>
      </c>
      <c r="C17" s="99" t="s">
        <v>45</v>
      </c>
      <c r="D17" s="100" t="n">
        <v>25792</v>
      </c>
      <c r="E17" s="33" t="s">
        <v>117</v>
      </c>
      <c r="F17" s="104" t="s">
        <v>115</v>
      </c>
      <c r="G17" s="103" t="n">
        <f aca="false">1440</f>
        <v>1440</v>
      </c>
      <c r="H17" s="104" t="s">
        <v>116</v>
      </c>
    </row>
    <row r="18" customFormat="false" ht="15" hidden="false" customHeight="false" outlineLevel="0" collapsed="false">
      <c r="A18" s="97" t="n">
        <v>3</v>
      </c>
      <c r="B18" s="105" t="s">
        <v>44</v>
      </c>
      <c r="C18" s="99" t="s">
        <v>45</v>
      </c>
      <c r="D18" s="100" t="n">
        <v>25792</v>
      </c>
      <c r="E18" s="33" t="s">
        <v>118</v>
      </c>
      <c r="F18" s="106" t="s">
        <v>115</v>
      </c>
      <c r="G18" s="103" t="n">
        <f aca="false">650</f>
        <v>650</v>
      </c>
      <c r="H18" s="104" t="s">
        <v>116</v>
      </c>
    </row>
    <row r="19" customFormat="false" ht="15" hidden="false" customHeight="false" outlineLevel="0" collapsed="false">
      <c r="A19" s="97" t="n">
        <v>4</v>
      </c>
      <c r="B19" s="105" t="s">
        <v>44</v>
      </c>
      <c r="C19" s="99" t="s">
        <v>45</v>
      </c>
      <c r="D19" s="100" t="n">
        <v>25792</v>
      </c>
      <c r="E19" s="33" t="s">
        <v>119</v>
      </c>
      <c r="F19" s="107" t="s">
        <v>76</v>
      </c>
      <c r="G19" s="108" t="n">
        <v>2500</v>
      </c>
      <c r="H19" s="104" t="s">
        <v>116</v>
      </c>
    </row>
    <row r="20" customFormat="false" ht="15" hidden="false" customHeight="false" outlineLevel="0" collapsed="false">
      <c r="A20" s="97" t="n">
        <v>5</v>
      </c>
      <c r="B20" s="105" t="s">
        <v>44</v>
      </c>
      <c r="C20" s="99" t="s">
        <v>45</v>
      </c>
      <c r="D20" s="100" t="n">
        <v>25792</v>
      </c>
      <c r="E20" s="106" t="s">
        <v>120</v>
      </c>
      <c r="F20" s="107" t="s">
        <v>76</v>
      </c>
      <c r="G20" s="108" t="n">
        <v>1080</v>
      </c>
      <c r="H20" s="104" t="s">
        <v>116</v>
      </c>
    </row>
    <row r="21" customFormat="false" ht="15" hidden="false" customHeight="false" outlineLevel="0" collapsed="false">
      <c r="A21" s="97" t="n">
        <v>6</v>
      </c>
      <c r="B21" s="105" t="s">
        <v>44</v>
      </c>
      <c r="C21" s="99" t="s">
        <v>45</v>
      </c>
      <c r="D21" s="100" t="n">
        <v>25792</v>
      </c>
      <c r="E21" s="106" t="s">
        <v>121</v>
      </c>
      <c r="F21" s="107" t="s">
        <v>76</v>
      </c>
      <c r="G21" s="109" t="n">
        <v>3000</v>
      </c>
      <c r="H21" s="104" t="s">
        <v>116</v>
      </c>
    </row>
    <row r="22" customFormat="false" ht="15" hidden="false" customHeight="false" outlineLevel="0" collapsed="false">
      <c r="A22" s="97" t="n">
        <v>7</v>
      </c>
      <c r="B22" s="45" t="s">
        <v>49</v>
      </c>
      <c r="C22" s="99" t="s">
        <v>50</v>
      </c>
      <c r="D22" s="100" t="n">
        <v>25540</v>
      </c>
      <c r="E22" s="106" t="s">
        <v>52</v>
      </c>
      <c r="F22" s="107" t="s">
        <v>122</v>
      </c>
      <c r="G22" s="109" t="n">
        <f aca="false">7500+8000+5200+2450+2100+3700+3300+2965+3000+3900+2100+3660</f>
        <v>47875</v>
      </c>
      <c r="H22" s="104" t="s">
        <v>116</v>
      </c>
    </row>
    <row r="23" customFormat="false" ht="15" hidden="false" customHeight="false" outlineLevel="0" collapsed="false">
      <c r="A23" s="97" t="n">
        <v>8</v>
      </c>
      <c r="B23" s="45" t="s">
        <v>49</v>
      </c>
      <c r="C23" s="99" t="s">
        <v>50</v>
      </c>
      <c r="D23" s="100" t="n">
        <v>25540</v>
      </c>
      <c r="E23" s="106" t="s">
        <v>123</v>
      </c>
      <c r="F23" s="107" t="s">
        <v>124</v>
      </c>
      <c r="G23" s="109" t="n">
        <f aca="false">1720+1720+1720+1740+1720+1720+1720+1720+1720+1720+1720+1750</f>
        <v>20690</v>
      </c>
      <c r="H23" s="104" t="s">
        <v>116</v>
      </c>
    </row>
    <row r="24" customFormat="false" ht="15" hidden="false" customHeight="false" outlineLevel="0" collapsed="false">
      <c r="A24" s="97" t="n">
        <v>9</v>
      </c>
      <c r="B24" s="45" t="s">
        <v>49</v>
      </c>
      <c r="C24" s="99" t="s">
        <v>50</v>
      </c>
      <c r="D24" s="100" t="n">
        <v>25540</v>
      </c>
      <c r="E24" s="106" t="s">
        <v>125</v>
      </c>
      <c r="F24" s="107" t="s">
        <v>126</v>
      </c>
      <c r="G24" s="109" t="n">
        <f aca="false">3500+3500+3500+3000+2100+3000+2500+2965+3000+3200+2100+3500</f>
        <v>35865</v>
      </c>
      <c r="H24" s="104" t="s">
        <v>116</v>
      </c>
    </row>
    <row r="25" customFormat="false" ht="15" hidden="false" customHeight="false" outlineLevel="0" collapsed="false">
      <c r="A25" s="97" t="n">
        <v>11</v>
      </c>
      <c r="B25" s="45" t="s">
        <v>53</v>
      </c>
      <c r="C25" s="99" t="s">
        <v>54</v>
      </c>
      <c r="D25" s="100" t="n">
        <v>26485</v>
      </c>
      <c r="E25" s="106" t="s">
        <v>56</v>
      </c>
      <c r="F25" s="106" t="s">
        <v>126</v>
      </c>
      <c r="G25" s="108" t="n">
        <f aca="false">2800+1200+400</f>
        <v>4400</v>
      </c>
      <c r="H25" s="104" t="s">
        <v>116</v>
      </c>
    </row>
    <row r="26" customFormat="false" ht="15" hidden="false" customHeight="false" outlineLevel="0" collapsed="false">
      <c r="A26" s="97" t="n">
        <v>12</v>
      </c>
      <c r="B26" s="45" t="s">
        <v>53</v>
      </c>
      <c r="C26" s="99" t="s">
        <v>54</v>
      </c>
      <c r="D26" s="100" t="n">
        <v>26485</v>
      </c>
      <c r="E26" s="106" t="s">
        <v>127</v>
      </c>
      <c r="F26" s="106" t="s">
        <v>76</v>
      </c>
      <c r="G26" s="108" t="n">
        <f aca="false">2400+1200+400</f>
        <v>4000</v>
      </c>
      <c r="H26" s="104" t="s">
        <v>116</v>
      </c>
    </row>
    <row r="27" customFormat="false" ht="15" hidden="false" customHeight="false" outlineLevel="0" collapsed="false">
      <c r="A27" s="97" t="n">
        <v>13</v>
      </c>
      <c r="B27" s="45" t="s">
        <v>53</v>
      </c>
      <c r="C27" s="99" t="s">
        <v>54</v>
      </c>
      <c r="D27" s="100" t="n">
        <v>26485</v>
      </c>
      <c r="E27" s="106" t="s">
        <v>128</v>
      </c>
      <c r="F27" s="106" t="s">
        <v>126</v>
      </c>
      <c r="G27" s="108" t="n">
        <f aca="false">2000+1200+400</f>
        <v>3600</v>
      </c>
      <c r="H27" s="104" t="s">
        <v>116</v>
      </c>
    </row>
    <row r="28" customFormat="false" ht="15" hidden="false" customHeight="false" outlineLevel="0" collapsed="false">
      <c r="A28" s="97" t="n">
        <v>15</v>
      </c>
      <c r="B28" s="45" t="s">
        <v>53</v>
      </c>
      <c r="C28" s="99" t="s">
        <v>54</v>
      </c>
      <c r="D28" s="100" t="n">
        <v>26485</v>
      </c>
      <c r="E28" s="106" t="s">
        <v>120</v>
      </c>
      <c r="F28" s="106" t="s">
        <v>126</v>
      </c>
      <c r="G28" s="108" t="n">
        <f aca="false">800+2000+1200+400</f>
        <v>4400</v>
      </c>
      <c r="H28" s="104" t="s">
        <v>116</v>
      </c>
    </row>
    <row r="29" customFormat="false" ht="15" hidden="false" customHeight="false" outlineLevel="0" collapsed="false">
      <c r="A29" s="97" t="n">
        <v>16</v>
      </c>
      <c r="B29" s="45" t="s">
        <v>53</v>
      </c>
      <c r="C29" s="99" t="s">
        <v>54</v>
      </c>
      <c r="D29" s="100" t="n">
        <v>26485</v>
      </c>
      <c r="E29" s="106" t="s">
        <v>129</v>
      </c>
      <c r="F29" s="106" t="s">
        <v>76</v>
      </c>
      <c r="G29" s="108" t="n">
        <v>2800</v>
      </c>
      <c r="H29" s="104" t="s">
        <v>116</v>
      </c>
    </row>
    <row r="30" customFormat="false" ht="15" hidden="false" customHeight="false" outlineLevel="0" collapsed="false">
      <c r="A30" s="97" t="n">
        <v>17</v>
      </c>
      <c r="B30" s="45" t="s">
        <v>53</v>
      </c>
      <c r="C30" s="99" t="s">
        <v>54</v>
      </c>
      <c r="D30" s="100" t="n">
        <v>26485</v>
      </c>
      <c r="E30" s="106" t="s">
        <v>130</v>
      </c>
      <c r="F30" s="106" t="s">
        <v>76</v>
      </c>
      <c r="G30" s="108" t="n">
        <v>1200</v>
      </c>
      <c r="H30" s="104" t="s">
        <v>116</v>
      </c>
    </row>
    <row r="31" customFormat="false" ht="15" hidden="false" customHeight="false" outlineLevel="0" collapsed="false">
      <c r="A31" s="97" t="n">
        <v>18</v>
      </c>
      <c r="B31" s="45" t="s">
        <v>53</v>
      </c>
      <c r="C31" s="99" t="s">
        <v>54</v>
      </c>
      <c r="D31" s="100" t="n">
        <v>26485</v>
      </c>
      <c r="E31" s="106" t="s">
        <v>131</v>
      </c>
      <c r="F31" s="106" t="s">
        <v>76</v>
      </c>
      <c r="G31" s="108" t="n">
        <v>2400</v>
      </c>
      <c r="H31" s="104" t="s">
        <v>116</v>
      </c>
    </row>
    <row r="32" customFormat="false" ht="15" hidden="false" customHeight="false" outlineLevel="0" collapsed="false">
      <c r="A32" s="97" t="n">
        <v>19</v>
      </c>
      <c r="B32" s="45" t="s">
        <v>61</v>
      </c>
      <c r="C32" s="99" t="s">
        <v>62</v>
      </c>
      <c r="D32" s="100" t="n">
        <v>26828</v>
      </c>
      <c r="E32" s="106" t="s">
        <v>64</v>
      </c>
      <c r="F32" s="106" t="s">
        <v>115</v>
      </c>
      <c r="G32" s="108" t="n">
        <v>4530</v>
      </c>
      <c r="H32" s="104" t="s">
        <v>116</v>
      </c>
    </row>
    <row r="33" customFormat="false" ht="15" hidden="false" customHeight="false" outlineLevel="0" collapsed="false">
      <c r="A33" s="97" t="n">
        <v>20</v>
      </c>
      <c r="B33" s="45" t="s">
        <v>61</v>
      </c>
      <c r="C33" s="99" t="s">
        <v>62</v>
      </c>
      <c r="D33" s="100" t="n">
        <v>26828</v>
      </c>
      <c r="E33" s="106" t="s">
        <v>132</v>
      </c>
      <c r="F33" s="106" t="s">
        <v>115</v>
      </c>
      <c r="G33" s="108" t="n">
        <v>3510</v>
      </c>
      <c r="H33" s="104" t="s">
        <v>116</v>
      </c>
    </row>
    <row r="34" customFormat="false" ht="15" hidden="false" customHeight="false" outlineLevel="0" collapsed="false">
      <c r="A34" s="97" t="n">
        <v>21</v>
      </c>
      <c r="B34" s="45" t="s">
        <v>61</v>
      </c>
      <c r="C34" s="99" t="s">
        <v>62</v>
      </c>
      <c r="D34" s="100" t="n">
        <v>26828</v>
      </c>
      <c r="E34" s="106" t="s">
        <v>133</v>
      </c>
      <c r="F34" s="106" t="s">
        <v>76</v>
      </c>
      <c r="G34" s="108" t="n">
        <v>1800</v>
      </c>
      <c r="H34" s="104" t="s">
        <v>116</v>
      </c>
    </row>
    <row r="35" customFormat="false" ht="15" hidden="false" customHeight="false" outlineLevel="0" collapsed="false">
      <c r="A35" s="97" t="n">
        <v>22</v>
      </c>
      <c r="B35" s="45" t="s">
        <v>61</v>
      </c>
      <c r="C35" s="99" t="s">
        <v>62</v>
      </c>
      <c r="D35" s="100" t="n">
        <v>26828</v>
      </c>
      <c r="E35" s="106" t="s">
        <v>134</v>
      </c>
      <c r="F35" s="106" t="s">
        <v>126</v>
      </c>
      <c r="G35" s="108" t="n">
        <v>1800</v>
      </c>
      <c r="H35" s="104" t="s">
        <v>116</v>
      </c>
    </row>
    <row r="36" customFormat="false" ht="15" hidden="false" customHeight="false" outlineLevel="0" collapsed="false">
      <c r="A36" s="97" t="n">
        <v>23</v>
      </c>
      <c r="B36" s="45" t="s">
        <v>61</v>
      </c>
      <c r="C36" s="99" t="s">
        <v>62</v>
      </c>
      <c r="D36" s="100" t="n">
        <v>26828</v>
      </c>
      <c r="E36" s="106" t="s">
        <v>135</v>
      </c>
      <c r="F36" s="106" t="s">
        <v>76</v>
      </c>
      <c r="G36" s="108" t="n">
        <f aca="false">(542.22*8)+542.24</f>
        <v>4880</v>
      </c>
      <c r="H36" s="104" t="s">
        <v>116</v>
      </c>
    </row>
    <row r="37" customFormat="false" ht="15" hidden="false" customHeight="false" outlineLevel="0" collapsed="false">
      <c r="A37" s="97" t="n">
        <v>24</v>
      </c>
      <c r="B37" s="45" t="s">
        <v>61</v>
      </c>
      <c r="C37" s="99" t="s">
        <v>62</v>
      </c>
      <c r="D37" s="100" t="n">
        <v>26828</v>
      </c>
      <c r="E37" s="106" t="s">
        <v>136</v>
      </c>
      <c r="F37" s="106" t="s">
        <v>76</v>
      </c>
      <c r="G37" s="108" t="n">
        <f aca="false">480*3</f>
        <v>1440</v>
      </c>
      <c r="H37" s="104" t="s">
        <v>116</v>
      </c>
    </row>
    <row r="38" customFormat="false" ht="15" hidden="false" customHeight="false" outlineLevel="0" collapsed="false">
      <c r="A38" s="97" t="n">
        <v>25</v>
      </c>
      <c r="B38" s="45" t="s">
        <v>65</v>
      </c>
      <c r="C38" s="99" t="s">
        <v>66</v>
      </c>
      <c r="D38" s="100" t="n">
        <v>26484</v>
      </c>
      <c r="E38" s="106" t="s">
        <v>68</v>
      </c>
      <c r="F38" s="106" t="s">
        <v>115</v>
      </c>
      <c r="G38" s="108" t="n">
        <f aca="false">4800+2400+1200+2000</f>
        <v>10400</v>
      </c>
      <c r="H38" s="104" t="s">
        <v>116</v>
      </c>
    </row>
    <row r="39" customFormat="false" ht="15" hidden="false" customHeight="false" outlineLevel="0" collapsed="false">
      <c r="A39" s="97" t="n">
        <v>26</v>
      </c>
      <c r="B39" s="45" t="s">
        <v>65</v>
      </c>
      <c r="C39" s="99" t="s">
        <v>66</v>
      </c>
      <c r="D39" s="100" t="n">
        <v>26484</v>
      </c>
      <c r="E39" s="106" t="s">
        <v>137</v>
      </c>
      <c r="F39" s="106" t="s">
        <v>115</v>
      </c>
      <c r="G39" s="108" t="n">
        <f aca="false">2400+3600</f>
        <v>6000</v>
      </c>
      <c r="H39" s="104" t="s">
        <v>116</v>
      </c>
    </row>
    <row r="40" customFormat="false" ht="15" hidden="false" customHeight="false" outlineLevel="0" collapsed="false">
      <c r="A40" s="97" t="n">
        <v>27</v>
      </c>
      <c r="B40" s="45" t="s">
        <v>65</v>
      </c>
      <c r="C40" s="99" t="s">
        <v>66</v>
      </c>
      <c r="D40" s="100" t="n">
        <v>26484</v>
      </c>
      <c r="E40" s="106" t="s">
        <v>138</v>
      </c>
      <c r="F40" s="107" t="s">
        <v>115</v>
      </c>
      <c r="G40" s="108" t="n">
        <f aca="false">1600+800+1200</f>
        <v>3600</v>
      </c>
      <c r="H40" s="104" t="s">
        <v>116</v>
      </c>
    </row>
    <row r="41" customFormat="false" ht="15" hidden="false" customHeight="false" outlineLevel="0" collapsed="false">
      <c r="A41" s="97" t="n">
        <v>28</v>
      </c>
      <c r="B41" s="45" t="s">
        <v>65</v>
      </c>
      <c r="C41" s="99" t="s">
        <v>66</v>
      </c>
      <c r="D41" s="100" t="n">
        <v>26484</v>
      </c>
      <c r="E41" s="106" t="s">
        <v>139</v>
      </c>
      <c r="F41" s="106" t="s">
        <v>115</v>
      </c>
      <c r="G41" s="108" t="n">
        <f aca="false">2800+1800</f>
        <v>4600</v>
      </c>
      <c r="H41" s="104" t="s">
        <v>116</v>
      </c>
    </row>
    <row r="42" customFormat="false" ht="15" hidden="false" customHeight="false" outlineLevel="0" collapsed="false">
      <c r="A42" s="97" t="n">
        <v>29</v>
      </c>
      <c r="B42" s="45" t="s">
        <v>65</v>
      </c>
      <c r="C42" s="99" t="s">
        <v>66</v>
      </c>
      <c r="D42" s="100" t="n">
        <v>26484</v>
      </c>
      <c r="E42" s="106" t="s">
        <v>140</v>
      </c>
      <c r="F42" s="106" t="s">
        <v>126</v>
      </c>
      <c r="G42" s="108" t="n">
        <v>1500</v>
      </c>
      <c r="H42" s="104" t="s">
        <v>116</v>
      </c>
    </row>
    <row r="43" customFormat="false" ht="15" hidden="false" customHeight="false" outlineLevel="0" collapsed="false">
      <c r="A43" s="97" t="n">
        <v>30</v>
      </c>
      <c r="B43" s="45" t="s">
        <v>65</v>
      </c>
      <c r="C43" s="99" t="s">
        <v>66</v>
      </c>
      <c r="D43" s="100" t="n">
        <v>26484</v>
      </c>
      <c r="E43" s="106" t="s">
        <v>141</v>
      </c>
      <c r="F43" s="106" t="s">
        <v>76</v>
      </c>
      <c r="G43" s="108" t="n">
        <v>500</v>
      </c>
      <c r="H43" s="104" t="s">
        <v>116</v>
      </c>
    </row>
    <row r="44" customFormat="false" ht="15" hidden="false" customHeight="false" outlineLevel="0" collapsed="false">
      <c r="A44" s="97" t="n">
        <v>31</v>
      </c>
      <c r="B44" s="45" t="s">
        <v>65</v>
      </c>
      <c r="C44" s="99" t="s">
        <v>66</v>
      </c>
      <c r="D44" s="100" t="n">
        <v>26484</v>
      </c>
      <c r="E44" s="106" t="s">
        <v>121</v>
      </c>
      <c r="F44" s="106" t="s">
        <v>76</v>
      </c>
      <c r="G44" s="108" t="n">
        <v>3000</v>
      </c>
      <c r="H44" s="104" t="s">
        <v>116</v>
      </c>
    </row>
    <row r="45" customFormat="false" ht="15" hidden="false" customHeight="false" outlineLevel="0" collapsed="false">
      <c r="A45" s="97" t="n">
        <v>32</v>
      </c>
      <c r="B45" s="45" t="s">
        <v>65</v>
      </c>
      <c r="C45" s="99" t="s">
        <v>66</v>
      </c>
      <c r="D45" s="100" t="n">
        <v>26484</v>
      </c>
      <c r="E45" s="106" t="s">
        <v>131</v>
      </c>
      <c r="F45" s="106" t="s">
        <v>76</v>
      </c>
      <c r="G45" s="108" t="n">
        <v>750</v>
      </c>
      <c r="H45" s="104" t="s">
        <v>116</v>
      </c>
    </row>
    <row r="46" customFormat="false" ht="23.25" hidden="false" customHeight="false" outlineLevel="0" collapsed="false">
      <c r="A46" s="97" t="n">
        <v>33</v>
      </c>
      <c r="B46" s="35" t="s">
        <v>57</v>
      </c>
      <c r="C46" s="110" t="s">
        <v>58</v>
      </c>
      <c r="D46" s="111" t="n">
        <v>26261</v>
      </c>
      <c r="E46" s="112" t="s">
        <v>142</v>
      </c>
      <c r="F46" s="35" t="s">
        <v>76</v>
      </c>
      <c r="G46" s="35" t="s">
        <v>76</v>
      </c>
      <c r="H46" s="45" t="s">
        <v>76</v>
      </c>
    </row>
    <row r="47" customFormat="false" ht="23.25" hidden="false" customHeight="false" outlineLevel="0" collapsed="false">
      <c r="A47" s="97" t="n">
        <v>34</v>
      </c>
      <c r="B47" s="35" t="s">
        <v>69</v>
      </c>
      <c r="C47" s="113" t="s">
        <v>70</v>
      </c>
      <c r="D47" s="111" t="n">
        <v>26781</v>
      </c>
      <c r="E47" s="112" t="s">
        <v>142</v>
      </c>
      <c r="F47" s="35" t="s">
        <v>76</v>
      </c>
      <c r="G47" s="35" t="s">
        <v>76</v>
      </c>
      <c r="H47" s="35" t="s">
        <v>76</v>
      </c>
    </row>
    <row r="48" customFormat="false" ht="23.25" hidden="false" customHeight="false" outlineLevel="0" collapsed="false">
      <c r="A48" s="97" t="n">
        <v>35</v>
      </c>
      <c r="B48" s="35" t="s">
        <v>74</v>
      </c>
      <c r="C48" s="113" t="s">
        <v>75</v>
      </c>
      <c r="D48" s="46" t="s">
        <v>76</v>
      </c>
      <c r="E48" s="112" t="s">
        <v>142</v>
      </c>
      <c r="F48" s="35" t="s">
        <v>76</v>
      </c>
      <c r="G48" s="35" t="s">
        <v>76</v>
      </c>
      <c r="H48" s="35" t="s">
        <v>76</v>
      </c>
    </row>
    <row r="51" customFormat="false" ht="15" hidden="false" customHeight="false" outlineLevel="0" collapsed="false">
      <c r="A51" s="114" t="s">
        <v>143</v>
      </c>
      <c r="B51" s="115"/>
      <c r="C51" s="115"/>
      <c r="D51" s="115"/>
      <c r="E51" s="115"/>
      <c r="F51" s="116"/>
      <c r="G51" s="116"/>
      <c r="H51" s="116"/>
    </row>
    <row r="52" customFormat="false" ht="15" hidden="false" customHeight="false" outlineLevel="0" collapsed="false">
      <c r="A52" s="117" t="s">
        <v>144</v>
      </c>
      <c r="B52" s="118"/>
      <c r="C52" s="118"/>
      <c r="D52" s="118"/>
      <c r="E52" s="118"/>
      <c r="F52" s="69"/>
      <c r="G52" s="69"/>
      <c r="H52" s="69"/>
    </row>
    <row r="53" customFormat="false" ht="15" hidden="false" customHeight="false" outlineLevel="0" collapsed="false">
      <c r="A53" s="117" t="s">
        <v>145</v>
      </c>
      <c r="B53" s="118"/>
      <c r="C53" s="118"/>
      <c r="D53" s="118"/>
      <c r="E53" s="118"/>
      <c r="F53" s="69"/>
      <c r="G53" s="69"/>
      <c r="H53" s="69"/>
    </row>
    <row r="54" customFormat="false" ht="15" hidden="false" customHeight="false" outlineLevel="0" collapsed="false">
      <c r="A54" s="119" t="s">
        <v>146</v>
      </c>
      <c r="B54" s="69"/>
      <c r="C54" s="69"/>
      <c r="D54" s="69"/>
      <c r="E54" s="69"/>
      <c r="F54" s="69"/>
      <c r="G54" s="69"/>
      <c r="H54" s="69"/>
    </row>
    <row r="55" customFormat="false" ht="15" hidden="false" customHeight="false" outlineLevel="0" collapsed="false">
      <c r="A55" s="120" t="s">
        <v>147</v>
      </c>
      <c r="B55" s="120"/>
      <c r="C55" s="120"/>
      <c r="D55" s="120"/>
      <c r="E55" s="120"/>
      <c r="F55" s="120"/>
      <c r="G55" s="120"/>
      <c r="H55" s="120"/>
    </row>
    <row r="56" customFormat="false" ht="15" hidden="false" customHeight="false" outlineLevel="0" collapsed="false">
      <c r="A56" s="121" t="s">
        <v>148</v>
      </c>
      <c r="B56" s="122" t="s">
        <v>149</v>
      </c>
      <c r="C56" s="122"/>
      <c r="D56" s="122"/>
      <c r="E56" s="122"/>
      <c r="F56" s="122" t="s">
        <v>150</v>
      </c>
      <c r="G56" s="122"/>
      <c r="H56" s="122"/>
    </row>
    <row r="57" customFormat="false" ht="15" hidden="false" customHeight="false" outlineLevel="0" collapsed="false">
      <c r="A57" s="123"/>
      <c r="B57" s="69" t="s">
        <v>83</v>
      </c>
      <c r="C57" s="122"/>
      <c r="D57" s="122"/>
      <c r="E57" s="122"/>
      <c r="F57" s="69" t="s">
        <v>84</v>
      </c>
      <c r="G57" s="122"/>
      <c r="H57" s="122"/>
    </row>
    <row r="58" customFormat="false" ht="15" hidden="false" customHeight="false" outlineLevel="0" collapsed="false">
      <c r="A58" s="123"/>
      <c r="B58" s="69" t="s">
        <v>85</v>
      </c>
      <c r="C58" s="122"/>
      <c r="D58" s="122"/>
      <c r="E58" s="122"/>
      <c r="F58" s="69" t="s">
        <v>86</v>
      </c>
      <c r="G58" s="122"/>
      <c r="H58" s="122"/>
    </row>
    <row r="59" customFormat="false" ht="15" hidden="false" customHeight="false" outlineLevel="0" collapsed="false">
      <c r="A59" s="123"/>
      <c r="B59" s="69" t="s">
        <v>151</v>
      </c>
      <c r="C59" s="122"/>
      <c r="D59" s="122"/>
      <c r="E59" s="122"/>
      <c r="F59" s="69" t="s">
        <v>152</v>
      </c>
      <c r="G59" s="122"/>
      <c r="H59" s="122"/>
    </row>
    <row r="60" customFormat="false" ht="15" hidden="false" customHeight="false" outlineLevel="0" collapsed="false">
      <c r="A60" s="123"/>
      <c r="B60" s="69"/>
      <c r="C60" s="122"/>
      <c r="D60" s="122"/>
      <c r="E60" s="122"/>
      <c r="F60" s="122"/>
      <c r="G60" s="122"/>
      <c r="H60" s="122"/>
    </row>
    <row r="61" customFormat="false" ht="15" hidden="false" customHeight="false" outlineLevel="0" collapsed="false">
      <c r="A61" s="123"/>
      <c r="B61" s="122"/>
      <c r="C61" s="122"/>
      <c r="D61" s="122"/>
      <c r="E61" s="122"/>
      <c r="F61" s="122"/>
      <c r="G61" s="122"/>
      <c r="H61" s="122"/>
    </row>
    <row r="62" customFormat="false" ht="15" hidden="false" customHeight="false" outlineLevel="0" collapsed="false">
      <c r="A62" s="124" t="s">
        <v>153</v>
      </c>
      <c r="B62" s="125"/>
      <c r="C62" s="125"/>
      <c r="D62" s="125"/>
      <c r="E62" s="125"/>
      <c r="F62" s="125"/>
      <c r="G62" s="125"/>
      <c r="H62" s="125"/>
    </row>
  </sheetData>
  <mergeCells count="15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E10:H10"/>
    <mergeCell ref="A55:H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Ultra_Office/6.2.3.2$Windows_x86 LibreOffice_project/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2020-02-04T19:23:57Z</dcterms:created>
  <dc:creator>Andrea Lisboa Souza da Silva</dc:creator>
  <dc:description/>
  <dc:language>pt-BR</dc:language>
  <cp:lastModifiedBy>Laysse</cp:lastModifiedBy>
  <cp:lastPrinted>2020-02-11T18:37:58Z</cp:lastPrinted>
  <dcterms:modified xsi:type="dcterms:W3CDTF">2021-01-20T18:07:06Z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