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4520" windowHeight="12660" activeTab="3"/>
  </bookViews>
  <sheets>
    <sheet name=" FUNDEP " sheetId="3" r:id="rId1"/>
    <sheet name="FUNDEP - PESSOAL " sheetId="4" r:id="rId2"/>
    <sheet name=" FRMFA " sheetId="1" r:id="rId3"/>
    <sheet name="FRMFA - PESSOAL" sheetId="5" r:id="rId4"/>
  </sheets>
  <definedNames>
    <definedName name="_Hlk177363747" localSheetId="0">' FUNDEP '!$E$41</definedName>
  </definedNames>
  <calcPr calcId="125725"/>
</workbook>
</file>

<file path=xl/calcChain.xml><?xml version="1.0" encoding="utf-8"?>
<calcChain xmlns="http://schemas.openxmlformats.org/spreadsheetml/2006/main">
  <c r="G16" i="3"/>
  <c r="H16" i="1"/>
  <c r="J16"/>
  <c r="G17" i="3"/>
  <c r="G24"/>
  <c r="G13"/>
  <c r="G14"/>
  <c r="J29"/>
  <c r="J30"/>
  <c r="G29"/>
  <c r="G30"/>
  <c r="J28"/>
  <c r="G28"/>
  <c r="J27"/>
  <c r="G27"/>
  <c r="G32"/>
  <c r="J32"/>
  <c r="J31"/>
  <c r="F32"/>
  <c r="F26"/>
  <c r="F25"/>
  <c r="F14"/>
  <c r="J14" i="1"/>
</calcChain>
</file>

<file path=xl/sharedStrings.xml><?xml version="1.0" encoding="utf-8"?>
<sst xmlns="http://schemas.openxmlformats.org/spreadsheetml/2006/main" count="711" uniqueCount="326">
  <si>
    <r>
      <rPr>
        <b/>
        <sz val="26"/>
        <color rgb="FF808080"/>
        <rFont val="Times New Roman"/>
        <family val="1"/>
      </rPr>
      <t>UNIVERSIDADE FEDERAL DE MINAS GERAIS</t>
    </r>
  </si>
  <si>
    <t>UG SIGNATÁRIA DO CONTRATO</t>
  </si>
  <si>
    <t>FACULDADE DE EDUCAÇÃO DA UFMG</t>
  </si>
  <si>
    <t>NOME DO DIRIGENTE MÁXIMO DA IFES</t>
  </si>
  <si>
    <t>SANDRA REGINA GOULART ALMEIDA</t>
  </si>
  <si>
    <t>NOME DA FUNDAÇÃO DE APOIO</t>
  </si>
  <si>
    <t>FUNDAÇÃO RODRIGO MELLO FRANCO DE ANDRADE</t>
  </si>
  <si>
    <t>SIGLA DA FUNDAÇÃO DE APOIO</t>
  </si>
  <si>
    <t>CNPJ DA FUNDAÇÃO DE APOIO</t>
  </si>
  <si>
    <t>31.605.058/0001-92</t>
  </si>
  <si>
    <t>N°</t>
  </si>
  <si>
    <t>N° INSTRUMENTO</t>
  </si>
  <si>
    <t>NR.DO</t>
  </si>
  <si>
    <t>Nº DO CONTRATO</t>
  </si>
  <si>
    <t>NOME DO</t>
  </si>
  <si>
    <t>VR DO</t>
  </si>
  <si>
    <t>VR. *</t>
  </si>
  <si>
    <t>VR**</t>
  </si>
  <si>
    <t>VR***</t>
  </si>
  <si>
    <t>CUSTO ***</t>
  </si>
  <si>
    <t>DATA INÍCIO</t>
  </si>
  <si>
    <t>DATA FIM</t>
  </si>
  <si>
    <t>FINALIDADE:</t>
  </si>
  <si>
    <t>COORDENADOR</t>
  </si>
  <si>
    <t>Ordem</t>
  </si>
  <si>
    <t>E ADITIVOS</t>
  </si>
  <si>
    <t>PROCESSO</t>
  </si>
  <si>
    <t>NA FUNDAÇÃO</t>
  </si>
  <si>
    <t>PROJETO</t>
  </si>
  <si>
    <t>CONTRATO</t>
  </si>
  <si>
    <t>REPASSADO</t>
  </si>
  <si>
    <t>DESPESAS TOTAL</t>
  </si>
  <si>
    <t>RECEITAS</t>
  </si>
  <si>
    <t>OPERACIONAL</t>
  </si>
  <si>
    <t>DA VIGÊNCIA</t>
  </si>
  <si>
    <t>ENSINO, PESQUISA, EXTENSÃO</t>
  </si>
  <si>
    <t>DO</t>
  </si>
  <si>
    <t>DE DISPENSA</t>
  </si>
  <si>
    <t>DE APOIO</t>
  </si>
  <si>
    <t>(EM REAIS)</t>
  </si>
  <si>
    <t>dd/mm/aaaa</t>
  </si>
  <si>
    <t>DESEN. INSTITUCIONAL, CIENTÍFICO E TECNOLÓGICO.</t>
  </si>
  <si>
    <t>349/2022</t>
  </si>
  <si>
    <t>23072.234502/2022-16</t>
  </si>
  <si>
    <t>"PRA QUEM AS COTAS? PAPO RETO SOBRE AÇÕES AFIRMATIVAS E IDENTIDADE RACIAL NO ENSINO MÉDIO"</t>
  </si>
  <si>
    <t>EXTENSÃO</t>
  </si>
  <si>
    <t>RODRIGO EDNÍLSON DE JESUS</t>
  </si>
  <si>
    <t>ADITIVO 1/2023 AO CONTRATO 349/2022</t>
  </si>
  <si>
    <t>"PRA QUEM AS COTAS? PAPO RETO SOBRE AÇÕES AFIRMATIVAS E IDENTIDADE RACIAL NO ENSINO MÉDIO" - ACRÉSCIMO DE 520.000,00</t>
  </si>
  <si>
    <t>500/2023</t>
  </si>
  <si>
    <t>23072.246930/2023-64</t>
  </si>
  <si>
    <t> PROGRAMA DE EXTENSÃO OBSERVATÓRIO DA JUVENTUDE, BEM COMO DO PROJETO VINCULADO – SÓ FORTALECE VIZINHANÇA.</t>
  </si>
  <si>
    <t>LICÍNIA MARIA CORREA</t>
  </si>
  <si>
    <t>504/2023</t>
  </si>
  <si>
    <t>23072.248425/2023-54</t>
  </si>
  <si>
    <t>PROGRAMA BEBETECA: UMA BIBLIOTECA PARA A PRIMEIRA INFÂNCIA</t>
  </si>
  <si>
    <t>PESQUISA / EXTENSÃO</t>
  </si>
  <si>
    <t>MÔNICA CORREIA BAPTISTA</t>
  </si>
  <si>
    <t>* VR.REPASSADO: É tudo que foi repassado p/ Fund. de Apoio via SIAFI.</t>
  </si>
  <si>
    <t>**VR. DESPESA TOTAL  : Total gasto no projeto na Fundação de Apoio.</t>
  </si>
  <si>
    <t>*** VR. RECEITAS : Receitas geradas pelo contrato junto a terceiros e que sejam entregues pela Universidade à arrecadação  direta pela Fundação para atender ao projeto a que serve o contrato.(Em atendimento ao ítem 8.2.3.1 sub-ítem II da Decisão nº 1646/2002 do TCU).</t>
  </si>
  <si>
    <r>
      <rPr>
        <sz val="7"/>
        <rFont val="Arial"/>
        <family val="2"/>
      </rPr>
      <t xml:space="preserve">**** CUSTO OPERACIONAL: Valor da remuneração paga à Fundação de Apoio  título de serviços administrativos ou gerenciamento de gestão.
</t>
    </r>
    <r>
      <rPr>
        <vertAlign val="subscript"/>
        <sz val="7"/>
        <rFont val="Trebuchet MS"/>
        <family val="2"/>
      </rPr>
      <t/>
    </r>
  </si>
  <si>
    <t xml:space="preserve">( 1 ) PROJETO EM IMPLANTAÇÃO </t>
  </si>
  <si>
    <t>Ass:</t>
  </si>
  <si>
    <t>RESPONSÁVEL PELO SETOR CONTÁBIL/FINANCEIRO</t>
  </si>
  <si>
    <t>ORDENADORA  DE DESPESA</t>
  </si>
  <si>
    <t>NOME: ALEXANDRE DIAS SANTOS</t>
  </si>
  <si>
    <t>NOME: ANDREA MORENO</t>
  </si>
  <si>
    <t>CPF: 956.873.946-72</t>
  </si>
  <si>
    <t>TEL.: 31 3409-5315</t>
  </si>
  <si>
    <t>PORTARIA DE NOMEAÇÃO Nº: 1.628 DE 16/03/2022</t>
  </si>
  <si>
    <t>FRMFA</t>
  </si>
  <si>
    <t>FUNDAÇÃO DE APOIO E DESENVOLVIMENTO DA PESQUISA - FUNDEP</t>
  </si>
  <si>
    <t>FUNDEP</t>
  </si>
  <si>
    <t>18.720.938/0001-41</t>
  </si>
  <si>
    <t>ENSINO</t>
  </si>
  <si>
    <t>MARCO ANTONIO FARIAS SCARASSATTI</t>
  </si>
  <si>
    <t>MARIA DE FÁTIMA ALMEIDA MARTINS</t>
  </si>
  <si>
    <t>270/2022</t>
  </si>
  <si>
    <t>23072.228888/2022-19</t>
  </si>
  <si>
    <t>PROGRAMA DE EXTENSÃO OBSERVATÓRIO DA JUVENTUDE, BEM COMO DOS PROJETOS VINCULADOS PROJETO INTERAGINDO, PROJETO FÓRUM DAS JUVENTUDES DA GRANDE BH E PROJETO SÉRIE JUVENTUDE BRASILEIRA E EDUCAÇÃO,</t>
  </si>
  <si>
    <t>SYMAIRA POLIANA NONATO</t>
  </si>
  <si>
    <t>318/2022</t>
  </si>
  <si>
    <t>23072.248242/2022-58</t>
  </si>
  <si>
    <t>CURSO DE FORMAÇÃO INTERCULTURAL PARA EDUCADORES IND ÍGENAS 2022/2026, RELATIVO AO TERMO DE EXECUÇÃO DESCENTRALIZADA TED Nº 11511 D E 2022</t>
  </si>
  <si>
    <t>ADITIVO 1/2023 AO CONTRATO 318/2022</t>
  </si>
  <si>
    <t>CURSO DE FORMAÇÃO INTERCULTURAL PARA EDUCADORES IND ÍGENAS 2022/2026, RELATIVO AO TERMO DE EXECUÇÃO DESCENTRALIZADA TED Nº 11511 D E 2022 - ACRÉCIMO 255.000,00</t>
  </si>
  <si>
    <t>VANESSA SENA TOMAZ</t>
  </si>
  <si>
    <t>398/2022</t>
  </si>
  <si>
    <t>23072.241655/2022-10</t>
  </si>
  <si>
    <t xml:space="preserve">O SABERES INDÍGENAS NA ESCOLA 2022/2023 , RELATIVO AO TERMO DE EXECUÇÃO DESCENTRALIZADA TED Nº 11421/2022 CELEBRADO ENTRE A UFMG E O MINISTÉRIO DA EDUCAÇÃO MEC/SECRETARIA DE MODALIDADES ESPECIALIZADAS DE EDUCAÇÃO SEMESP </t>
  </si>
  <si>
    <t>PEDRO ROCHA DE ALMEIDA E CASTRO</t>
  </si>
  <si>
    <t>ADITIVO 1/2023 AO CONTRATO 398/2022</t>
  </si>
  <si>
    <t>O SABERES INDÍGENAS NA ESCOLA 2022/2023 , RELATIVO AO TERMO DE EXECUÇÃO DESCENTRALIZADA TED Nº 11421/2022 CELEBRADO ENTRE A UFMG E O MINISTÉRIO DA EDUCAÇÃO MEC/SECRETARIA DE MODALIDADES ESPECIALIZADAS DE EDUCAÇÃO SEMESP - ACRÉSCIMO 125.000,00</t>
  </si>
  <si>
    <t>533/2023</t>
  </si>
  <si>
    <t>23072.248577/2023-57</t>
  </si>
  <si>
    <t>CURSO DE APERFEIÇOAMENTO EM POLÍTICA DE PROMOÇÃO DA EQUIDADE RACIAL NA EDUCAÇÃO BÁSICA (EPPIR)</t>
  </si>
  <si>
    <t>NATALINO NEVES DA SILVA</t>
  </si>
  <si>
    <t>534/2023</t>
  </si>
  <si>
    <t>23072.257375/2023-04</t>
  </si>
  <si>
    <t>CURSO EQUIDADE RACIAL NA EDUCAÇÃO ESCOLAR QUILOMBOLA DE FORMATO SEMI-PRESENCIAL</t>
  </si>
  <si>
    <t>SHIRLEY APARECIDA DE MIRANDA</t>
  </si>
  <si>
    <t>540/2023</t>
  </si>
  <si>
    <t>23072.256020/2023-90</t>
  </si>
  <si>
    <t>LEITURA E ESCRITA NA EDUCAÇÃO INFANTIL – LEEI – REGIÃO SUDESTE</t>
  </si>
  <si>
    <t>562/2023 - SEI (285/2023 ITABIRITO MG</t>
  </si>
  <si>
    <t>23072.248313/2023-01</t>
  </si>
  <si>
    <t>PRESTAÇÃO DE SERVIÇOS TÉCNICOS ESPECIALIZADOS PELA CONTRATADA AO CONTRATANTE PERTINENTES AO PROGRAMA DE FORMAÇÃO CONTINUADA DO CORPO DOCENTE DA REDE MUNICIPAL DE EDUCAÇÃO DE ITABIRITO-MG.</t>
  </si>
  <si>
    <t>594/2023</t>
  </si>
  <si>
    <t>23072.261458/2023-90</t>
  </si>
  <si>
    <t>FORMAÇÃO CONTINUADA PARA PROFISSIONAIS DA EDUCAÇÃO BÁSICA NA PERSPECTIVA DA EDUCAÇÃO INTEGRAL EM TEMPO INTEGRAL </t>
  </si>
  <si>
    <t>BÁRBARA BRUNA MOREIRA RAMALHO</t>
  </si>
  <si>
    <t>620/2023</t>
  </si>
  <si>
    <t>23072.252781/2023-72</t>
  </si>
  <si>
    <t>ESCOLA DA TERRAVI: FORMAÇÃO CONTINUADA DE EDUCADORES</t>
  </si>
  <si>
    <t>625/2023</t>
  </si>
  <si>
    <t>23072.261832/2023-57</t>
  </si>
  <si>
    <t>PROJETO DE ATIVIDADES DO TEMPO COMUNIDADE 2023-2024 DO CURSO DE LICENCIATURA EM EDUCAÇÃO DO CAMPO</t>
  </si>
  <si>
    <t>FILIPE SANTOS FERNANDES</t>
  </si>
  <si>
    <r>
      <t xml:space="preserve">**** CUSTO OPERACIONAL: Valor da remuneração paga à Fundação de Apoio  título de serviços administrativos ou gerenciamento de gestão.
</t>
    </r>
    <r>
      <rPr>
        <vertAlign val="subscript"/>
        <sz val="7"/>
        <rFont val="Trebuchet MS"/>
        <family val="2"/>
      </rPr>
      <t/>
    </r>
  </si>
  <si>
    <t>ADITIVO 2/2024 AO CONTRATO 318/2022</t>
  </si>
  <si>
    <t>ADITIVO 2/2024 AO CONTRATO 398/2022</t>
  </si>
  <si>
    <t>ADITIVO 1/2024 AO CONTRATO 533/2023</t>
  </si>
  <si>
    <t>ADITIVO 1/2024 AO CONTRATO 534/2023</t>
  </si>
  <si>
    <t>ADITIVO 1/2024 AO CONTRATO 540/2023</t>
  </si>
  <si>
    <t>ADITIVO 1/2024 AO CONTRATO 562/2023 - SEI (285/2023 ITABIRITO MG</t>
  </si>
  <si>
    <t>ADITIVO 1/2024 AO CONTRATO 594/2023</t>
  </si>
  <si>
    <t>ADITIVO 1/2024 AO CONTRATO 620/2023</t>
  </si>
  <si>
    <t>ADITIVO 1/2024 AO CONTRATO 625/2023</t>
  </si>
  <si>
    <t>ADITIVO 2/2024 AO CONTRATO 349/2022</t>
  </si>
  <si>
    <t>ADITIVO  1/2024 AO CONTRATO 504/2023</t>
  </si>
  <si>
    <t>510/2024</t>
  </si>
  <si>
    <t>23072.271176/2024-81</t>
  </si>
  <si>
    <t>PROJETO MAPEAMENTO E MOST RA NACIONAL DE EXPERIÊNCIAS INSPIRADORAS DE GESTÃO E PROJETOS PEDAGÓGICOS DE E DUCAÇÃO INTEGRAL</t>
  </si>
  <si>
    <t>LEVINDO DINIZ CARVALHO</t>
  </si>
  <si>
    <t>PROJETO ESCOLA DA TERRA VI: FORMAÇÃO CONTINUADA DE EDUCADORES</t>
  </si>
  <si>
    <t>23072.234099/2024-89</t>
  </si>
  <si>
    <t>446/2024</t>
  </si>
  <si>
    <t>452/2024</t>
  </si>
  <si>
    <t>23072.246150/2024-03</t>
  </si>
  <si>
    <t>PROJETO FORMAÇÃO CONTINUADA PARA PROFISSIONAIS DA EDUCAÇÃO BÁSICA NA PERSPECTIVA DA EDUCAÇÃO INTEGRAL EM TEMPO INTEGRAL</t>
  </si>
  <si>
    <t>436/2024</t>
  </si>
  <si>
    <t>23072.263782/2024-23</t>
  </si>
  <si>
    <r>
      <t xml:space="preserve"> PROJETO </t>
    </r>
    <r>
      <rPr>
        <b/>
        <sz val="10"/>
        <color rgb="FF000000"/>
        <rFont val="Times New Roman"/>
        <family val="1"/>
      </rPr>
      <t>PEDAGOGIA INTERCULTURAL INDÍGENA</t>
    </r>
  </si>
  <si>
    <t>MARINA DE LIMA TAVARES</t>
  </si>
  <si>
    <t>479/2024</t>
  </si>
  <si>
    <t>23072.252255/2023-11</t>
  </si>
  <si>
    <t>PROJETO BARRACÃO DAS ARTES PAULO FREIRE</t>
  </si>
  <si>
    <t>VINÍCIUS DA SILVA LÍRIO</t>
  </si>
  <si>
    <t>449/2024</t>
  </si>
  <si>
    <t>23072.246468/2024-86</t>
  </si>
  <si>
    <t>II CURSO DE FORMAÇÃO DE FORMADORES DAS LICENCIATURAS EM EDUCAÇÃO DO CAMPO</t>
  </si>
  <si>
    <t>451/2024</t>
  </si>
  <si>
    <t>23072.249778/2024-52</t>
  </si>
  <si>
    <t>PROJETO FORMAÇÃO CONTINUADA DE PROFESSORES E MAGISTÉRIO TÉCNICO NO TERRITÓRIO ETNOEDUCACIONAL YANOMAMI E YE’KWANA – RETOMANDO O DIREITO À EDUCAÇÃO ESPECÍFICA E DIFERENCIADA YANOMAMI E YE’KWANA</t>
  </si>
  <si>
    <t>ANA MARIA RABELO GOMES</t>
  </si>
  <si>
    <t>319/2024</t>
  </si>
  <si>
    <t>23072.243555/2024-81</t>
  </si>
  <si>
    <t>PROJETO MUNDOS INDÍGENAS: PROJETO PARA UM PROGRAMA CONTÍNUO NA UFMG</t>
  </si>
  <si>
    <t>PAULO ROBERTO MAIA FIGUEIREDO</t>
  </si>
  <si>
    <t>23072.243993/2024-40</t>
  </si>
  <si>
    <t>347/2024</t>
  </si>
  <si>
    <t>PROJETO “SABERES INDÍGENAS NA ESCOLA - 7ª EDIÇÃO” .</t>
  </si>
  <si>
    <t>ADITIVO 2/2024 AO CONTRATO 534/2023</t>
  </si>
  <si>
    <t>234/2024</t>
  </si>
  <si>
    <t>23072.213145/2024-14</t>
  </si>
  <si>
    <t>PROJETO OBSERVATÓRIO DA EDUCAÇÃO BÁSICA: DIREITO À EDUCAÇÃO E RECONFIGU RAÇÃO DO TRABALHO DOCENTE NO BRASIL E MINAS GERAIS</t>
  </si>
  <si>
    <t>PESQUISA</t>
  </si>
  <si>
    <t>LÍVIA MARIA FRAGA VIEIRA</t>
  </si>
  <si>
    <t>349/2024</t>
  </si>
  <si>
    <r>
      <t>PROJETO</t>
    </r>
    <r>
      <rPr>
        <b/>
        <sz val="10"/>
        <color rgb="FF000000"/>
        <rFont val="Times New Roman"/>
        <family val="1"/>
      </rPr>
      <t> </t>
    </r>
    <r>
      <rPr>
        <sz val="10"/>
        <color rgb="FF000000"/>
        <rFont val="Times New Roman"/>
        <family val="1"/>
      </rPr>
      <t>II CONFERÊNCIA NACIONAL DA PEDAGOGIA DA ALTERNÂNCIA DO BRASIL E IV SEMINÁRIO INTERNACIONAL DA PEDAGOGIA DA ALTERNÂNCIA</t>
    </r>
  </si>
  <si>
    <t>119/2024</t>
  </si>
  <si>
    <t>23072.227651/2024-82</t>
  </si>
  <si>
    <t>PRESTAÇÃO DE SERVIÇOS TÉCNICOS ESPECIALIZADOS PELA CONTRATADA AO CONTRATANTE PERTINENTES AO PROGRAMA DE FORMAÇÃO CONTINUADA DO CORPO DOCENTE DA REDE MUNICIPAL DE EDUCAÇÃO DE NOVA LIMA-MG.</t>
  </si>
  <si>
    <t>23072.251939/2024-78</t>
  </si>
  <si>
    <t>LAÍS CAROLINE ANDRADE BITENCOURT</t>
  </si>
  <si>
    <t>CONTRATOS CELEBRADOS COM FUNDAÇÕES DE APOIO COM VIGÊNCIA NO EXERCÍCIO DE 2024</t>
  </si>
  <si>
    <t>-</t>
  </si>
  <si>
    <t>UNIVERSIDADE FEDERAL DE MINAS GERAIS</t>
  </si>
  <si>
    <t>RECURSOS DA UFMG ENVOLVIDOS NOS PROJETOS</t>
  </si>
  <si>
    <r>
      <t xml:space="preserve">CONTRATOS CELEBRADOS COM FUNDAÇÕES DE APOIO COM </t>
    </r>
    <r>
      <rPr>
        <sz val="13"/>
        <rFont val="Times New Roman"/>
        <family val="1"/>
      </rPr>
      <t>VIGÊNCIA</t>
    </r>
    <r>
      <rPr>
        <sz val="14"/>
        <rFont val="Times New Roman"/>
        <family val="1"/>
      </rPr>
      <t xml:space="preserve"> NO EXERCÍCIO DE 2024</t>
    </r>
  </si>
  <si>
    <t>153285 - FACULDADE DE EDUCAÇÃO DA UFMG</t>
  </si>
  <si>
    <t>Sandra Regina Goulart Almeida</t>
  </si>
  <si>
    <t>Fundação de Desenvolvimento da Pesquisa</t>
  </si>
  <si>
    <t>RECURSOS HUMANOS DA UFMG ENVOLVIDOS NOS PROJETOS</t>
  </si>
  <si>
    <t>N° CONTRATO</t>
  </si>
  <si>
    <t>NR.DO PROCESSO</t>
  </si>
  <si>
    <t xml:space="preserve">NÚMERO </t>
  </si>
  <si>
    <t>SERVIDOR**</t>
  </si>
  <si>
    <t>CARGA HORÁRIA</t>
  </si>
  <si>
    <t>REMUNERAÇÃO</t>
  </si>
  <si>
    <t>BOLSA DE PESQUISA</t>
  </si>
  <si>
    <t>ORDEM</t>
  </si>
  <si>
    <t>ENVOLVIDO</t>
  </si>
  <si>
    <t>EFETIVAMENTE DEDICADA</t>
  </si>
  <si>
    <t>RECEBIDA PELA</t>
  </si>
  <si>
    <t xml:space="preserve">OU </t>
  </si>
  <si>
    <t>AO CONTRATO</t>
  </si>
  <si>
    <t>PARTICIPANTE</t>
  </si>
  <si>
    <t>DE ENSINO</t>
  </si>
  <si>
    <t>EM 2024</t>
  </si>
  <si>
    <t>NO PROJETO</t>
  </si>
  <si>
    <t>DE EXTENSÃO</t>
  </si>
  <si>
    <t xml:space="preserve"> 23072.228888/2022-19</t>
  </si>
  <si>
    <t>Licinia Maria Correa</t>
  </si>
  <si>
    <t>Não houve pagamento</t>
  </si>
  <si>
    <t>Álida Ángelica Leal</t>
  </si>
  <si>
    <t>Bréscia França Nonato</t>
  </si>
  <si>
    <t>Juliana Batista dos Reis</t>
  </si>
  <si>
    <t>Shirlei Rezende Salles</t>
  </si>
  <si>
    <t>Symaira Poliana Nonato</t>
  </si>
  <si>
    <t>GERALDO MAJELLA SIMIM</t>
  </si>
  <si>
    <t>594/2023 - 1º Aditivo</t>
  </si>
  <si>
    <t>Barbara Bruna Moreira Ramalho</t>
  </si>
  <si>
    <t>DANIEL TEIXEIRA DO CARMO</t>
  </si>
  <si>
    <t>THIAGO BELCHIOR PINTO</t>
  </si>
  <si>
    <t>PAULO HENRIQUE DE QUEIROZ NOGUEIRA</t>
  </si>
  <si>
    <t>SUELLEN GUIMARAES ALVES</t>
  </si>
  <si>
    <t>VIVIANE LILIAN DOS SANTOS BARROZO</t>
  </si>
  <si>
    <t>Ana Carolina Correia Almeida</t>
  </si>
  <si>
    <t>NATALIA FRAGA CARVALHAIS OLIVEIRA</t>
  </si>
  <si>
    <t>ERNANE HENRIQUE DE OLIVEIRA</t>
  </si>
  <si>
    <t>EDGAR RODRIGUES BARBOSA NETO</t>
  </si>
  <si>
    <t>Andrea Moreno</t>
  </si>
  <si>
    <t>Antonio Marcos de Sousa Barbosa Miranda</t>
  </si>
  <si>
    <t>285/2023 ADITIVO 01/2024</t>
  </si>
  <si>
    <t>Adriana Araújo Pereira Borges</t>
  </si>
  <si>
    <t>ALDIMAR GUILHERME GOMES DE ASSIS</t>
  </si>
  <si>
    <t>ALEXANDRE DIAS SANTOS</t>
  </si>
  <si>
    <t>ALINE CRISTINA DE SOUZA</t>
  </si>
  <si>
    <t>CLAUDIA STARLING BOSCO</t>
  </si>
  <si>
    <t>CLAUDIO EMANUEL DOS SANTOS</t>
  </si>
  <si>
    <t>Daniela Freitas Brito Montuani</t>
  </si>
  <si>
    <t>DANIELA MARA LIMA OLIVEIRA GUIMARAES</t>
  </si>
  <si>
    <t>Diogo Alves de Faria Reis</t>
  </si>
  <si>
    <t>FRANCISCA IZABEL PEREIRA MACIEL</t>
  </si>
  <si>
    <t>GILCINEI TEODORO CARVALHO</t>
  </si>
  <si>
    <t>JAIMA PINHEIRO DE OLIVEIRA</t>
  </si>
  <si>
    <t>Joana D’Arc Vaz</t>
  </si>
  <si>
    <t>JOAO VALDIR ALVES DE SOUZA</t>
  </si>
  <si>
    <t>LIBERIA RODRIGUES NEVES</t>
  </si>
  <si>
    <t>LIVIA MARIA FRAGA VIEIRA</t>
  </si>
  <si>
    <t>LUCIANA GOMES DA LUZ SILVA</t>
  </si>
  <si>
    <t>MARIA AMALIA DE ALMEIDA CUNHA</t>
  </si>
  <si>
    <t>Maria Carolina da Silva Caldeira</t>
  </si>
  <si>
    <t>MONICA MARIA FARID RAHME</t>
  </si>
  <si>
    <t>PAULO CESAR GOMES DA SILVA</t>
  </si>
  <si>
    <t>Renata Pereira Lima Aspis</t>
  </si>
  <si>
    <t>RICARDO CARVALHO DE FIGUEIREDO</t>
  </si>
  <si>
    <t>Robson Sebastião da Silva Pimenta</t>
  </si>
  <si>
    <t>ROGERIO CORREIA DA SILVA</t>
  </si>
  <si>
    <t>SANDRO VINICIUS SALES DOS SANTOS</t>
  </si>
  <si>
    <t>TULIO CAMPOS</t>
  </si>
  <si>
    <t>VALERIA BARBOSA MACHADO</t>
  </si>
  <si>
    <t>Vanessa Sena Tomaz</t>
  </si>
  <si>
    <t>Aditivo 2</t>
  </si>
  <si>
    <t>23072.052708/2019-16</t>
  </si>
  <si>
    <r>
      <rPr>
        <sz val="7.5"/>
        <rFont val="Times New Roman"/>
        <family val="1"/>
      </rPr>
      <t>Alessandro Athouguia Rocha</t>
    </r>
  </si>
  <si>
    <t>Almir Sandro Rodrigues</t>
  </si>
  <si>
    <r>
      <rPr>
        <sz val="7.5"/>
        <rFont val="Times New Roman"/>
        <family val="1"/>
      </rPr>
      <t>Ana Paula Giavara</t>
    </r>
  </si>
  <si>
    <r>
      <rPr>
        <sz val="7.5"/>
        <rFont val="Times New Roman"/>
        <family val="1"/>
      </rPr>
      <t>Anderson de souza Santos</t>
    </r>
  </si>
  <si>
    <t>Christiano Benvindo Santos</t>
  </si>
  <si>
    <r>
      <rPr>
        <sz val="7.5"/>
        <rFont val="Times New Roman"/>
        <family val="1"/>
      </rPr>
      <t>Daniele de Sá Alves</t>
    </r>
  </si>
  <si>
    <r>
      <rPr>
        <sz val="7.5"/>
        <rFont val="Times New Roman"/>
        <family val="1"/>
      </rPr>
      <t>Eliano De Souza Martins Freitas</t>
    </r>
  </si>
  <si>
    <r>
      <rPr>
        <sz val="7.5"/>
        <rFont val="Times New Roman"/>
        <family val="1"/>
      </rPr>
      <t>Felipe Sales de Oliveira</t>
    </r>
  </si>
  <si>
    <r>
      <rPr>
        <sz val="7.5"/>
        <rFont val="Times New Roman"/>
        <family val="1"/>
      </rPr>
      <t>Glaucinei Rodrigues Corrêa</t>
    </r>
  </si>
  <si>
    <r>
      <rPr>
        <sz val="7.5"/>
        <rFont val="Times New Roman"/>
        <family val="1"/>
      </rPr>
      <t>Henrique Dumont Pena</t>
    </r>
  </si>
  <si>
    <r>
      <rPr>
        <sz val="7.5"/>
        <rFont val="Times New Roman"/>
        <family val="1"/>
      </rPr>
      <t>Jorge Luiz Venceslau</t>
    </r>
  </si>
  <si>
    <r>
      <rPr>
        <sz val="7.5"/>
        <rFont val="Times New Roman"/>
        <family val="1"/>
      </rPr>
      <t>Kamille Vaz</t>
    </r>
  </si>
  <si>
    <r>
      <rPr>
        <sz val="7.5"/>
        <rFont val="Times New Roman"/>
        <family val="1"/>
      </rPr>
      <t>Laís Caroline Andrade Bitencourt</t>
    </r>
  </si>
  <si>
    <r>
      <rPr>
        <sz val="7.5"/>
        <rFont val="Times New Roman"/>
        <family val="1"/>
      </rPr>
      <t>Leila de Cássia</t>
    </r>
  </si>
  <si>
    <r>
      <rPr>
        <sz val="7.5"/>
        <rFont val="Times New Roman"/>
        <family val="1"/>
      </rPr>
      <t>Leonardo Nunes Batista</t>
    </r>
  </si>
  <si>
    <r>
      <rPr>
        <sz val="7.5"/>
        <rFont val="Times New Roman"/>
        <family val="1"/>
      </rPr>
      <t>Lorena Maia</t>
    </r>
  </si>
  <si>
    <r>
      <rPr>
        <sz val="7.5"/>
        <rFont val="Times New Roman"/>
        <family val="1"/>
      </rPr>
      <t>Lorena Tavares de Paula</t>
    </r>
  </si>
  <si>
    <r>
      <rPr>
        <sz val="7.5"/>
        <rFont val="Times New Roman"/>
        <family val="1"/>
      </rPr>
      <t>Luiz Paulo Ribeiro</t>
    </r>
  </si>
  <si>
    <r>
      <rPr>
        <sz val="7.5"/>
        <rFont val="Times New Roman"/>
        <family val="1"/>
      </rPr>
      <t>Maria Amália de Almeida Cunha</t>
    </r>
  </si>
  <si>
    <r>
      <rPr>
        <sz val="7.5"/>
        <rFont val="Times New Roman"/>
        <family val="1"/>
      </rPr>
      <t>Maria de Fátima Almeida Martins</t>
    </r>
  </si>
  <si>
    <r>
      <rPr>
        <sz val="7.5"/>
        <rFont val="Times New Roman"/>
        <family val="1"/>
      </rPr>
      <t>Maria Isabel Antunes Rocha</t>
    </r>
  </si>
  <si>
    <r>
      <rPr>
        <sz val="7.5"/>
        <rFont val="Times New Roman"/>
        <family val="1"/>
      </rPr>
      <t>Maria José Teixeira Mendes</t>
    </r>
  </si>
  <si>
    <r>
      <rPr>
        <sz val="7.5"/>
        <rFont val="Times New Roman"/>
        <family val="1"/>
      </rPr>
      <t>Mariana Esteves da Costa</t>
    </r>
  </si>
  <si>
    <r>
      <rPr>
        <sz val="7.5"/>
        <rFont val="Times New Roman"/>
        <family val="1"/>
      </rPr>
      <t>Marlucy Alves Paraíso</t>
    </r>
  </si>
  <si>
    <r>
      <rPr>
        <sz val="7.5"/>
        <rFont val="Times New Roman"/>
        <family val="1"/>
      </rPr>
      <t>Michele Aparecida de Sá</t>
    </r>
  </si>
  <si>
    <r>
      <rPr>
        <sz val="7.5"/>
        <rFont val="Times New Roman"/>
        <family val="1"/>
      </rPr>
      <t>Penha das Dores Souza Silva</t>
    </r>
  </si>
  <si>
    <r>
      <rPr>
        <sz val="7.5"/>
        <rFont val="Times New Roman"/>
        <family val="1"/>
      </rPr>
      <t>Rejane Rodrigues Almeida de Medeiros</t>
    </r>
  </si>
  <si>
    <r>
      <rPr>
        <sz val="7.5"/>
        <rFont val="Times New Roman"/>
        <family val="1"/>
      </rPr>
      <t>Rómina de Mello Laranjeira</t>
    </r>
  </si>
  <si>
    <r>
      <rPr>
        <sz val="7.5"/>
        <rFont val="Times New Roman"/>
        <family val="1"/>
      </rPr>
      <t>Rubens Gonzaga Modesto</t>
    </r>
  </si>
  <si>
    <r>
      <rPr>
        <sz val="7.5"/>
        <rFont val="Times New Roman"/>
        <family val="1"/>
      </rPr>
      <t>Sirleine Brandão de Souza</t>
    </r>
  </si>
  <si>
    <r>
      <rPr>
        <sz val="7.5"/>
        <rFont val="Times New Roman"/>
        <family val="1"/>
      </rPr>
      <t>Suzana dos Santos Gomes</t>
    </r>
  </si>
  <si>
    <r>
      <rPr>
        <sz val="7.5"/>
        <rFont val="Times New Roman"/>
        <family val="1"/>
      </rPr>
      <t>Wagner Ahmad Auarek</t>
    </r>
  </si>
  <si>
    <t>12830/2023</t>
  </si>
  <si>
    <t>23072255970/2023-05</t>
  </si>
  <si>
    <t>Mônica Correia Baptista</t>
  </si>
  <si>
    <t>Sandro Vinicius Sales dos Santos</t>
  </si>
  <si>
    <t>Roberta Emilia Morato Corrêa</t>
  </si>
  <si>
    <t>FERNANDO A. SOUSA ALVARENGA</t>
  </si>
  <si>
    <t>Extensão</t>
  </si>
  <si>
    <t>LIGIA MARA SABINO</t>
  </si>
  <si>
    <t>620/2023 Aditivo 01/2024</t>
  </si>
  <si>
    <t xml:space="preserve">* Segundo Resolução 10/95, de 30 de novembro de 1995, do Conselho Universitário, no Artigo 2º, Parágrafo 2º: </t>
  </si>
  <si>
    <t xml:space="preserve">Art. 2º - A prestação de serviços deverá ser aprovada, acompanhada e avaliada pela Câmara Departamental e pelo Colegiado Superior da Unidade ou respectivo Conselho Diretor, </t>
  </si>
  <si>
    <t xml:space="preserve"> conforme o caso, sendo considerada parte integrante da atividade do servidor, sem prejuízo das demais atividades acadêmicas e funcionais.</t>
  </si>
  <si>
    <t xml:space="preserve">§ 2º - A carga horária anual dedicada à prestação de serviços não poderá ultrapassar, em média, 8 (oito) horas semanais. </t>
  </si>
  <si>
    <t>Servidor ** Apenas servidores estatutários com matricula SIAPE ativa.</t>
  </si>
  <si>
    <t>ASS:</t>
  </si>
  <si>
    <t>___________________________________</t>
  </si>
  <si>
    <t>_________________________________</t>
  </si>
  <si>
    <t>RESPONSÁVEL PELO PREENCHIMENTO</t>
  </si>
  <si>
    <t>COORDENADOR DO PROJETO</t>
  </si>
  <si>
    <t>NOME:</t>
  </si>
  <si>
    <t>CPF /E OU/ INCRIÇÃO SIAPE          TEL.</t>
  </si>
  <si>
    <t>OBS: Pagina inferior  deve ter no mínimo 2,5cm - Papel A4</t>
  </si>
  <si>
    <r>
      <t xml:space="preserve">CONTRATOS CELEBRADOS COM FUNDAÇÕES DE APOIO COM </t>
    </r>
    <r>
      <rPr>
        <sz val="13"/>
        <rFont val="Arial"/>
        <family val="2"/>
      </rPr>
      <t>VIGÊNCIA</t>
    </r>
    <r>
      <rPr>
        <sz val="14"/>
        <rFont val="Arial"/>
        <family val="2"/>
      </rPr>
      <t xml:space="preserve"> NO EXERCÍCIO DE 2024</t>
    </r>
  </si>
  <si>
    <t>Fundação rodrigo Mello Franco de Andrade</t>
  </si>
  <si>
    <t>RODRIGO EDNILSON DE JESUS</t>
  </si>
  <si>
    <t>20</t>
  </si>
  <si>
    <t>15</t>
  </si>
  <si>
    <t>SHEILA FERREIRA COELHO</t>
  </si>
  <si>
    <t>FERNANDA KELLY SILVA DE BRITO</t>
  </si>
  <si>
    <t>NÃO HOUVE PAGAMENTO</t>
  </si>
  <si>
    <t>504/2023 1º Aditivo</t>
  </si>
  <si>
    <t>35/2023</t>
  </si>
  <si>
    <t xml:space="preserve">Rosana Aparecida Alves Reis </t>
  </si>
  <si>
    <t>80</t>
  </si>
  <si>
    <t>Lais Caroline Andrade Bitenco</t>
  </si>
  <si>
    <t>16</t>
  </si>
  <si>
    <t>2h/semanais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</si>
</sst>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_-[$R$-416]\ * #,##0.00_-;\-[$R$-416]\ * #,##0.00_-;_-[$R$-416]\ * &quot;-&quot;??_-;_-@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name val="Times New Roman"/>
      <family val="1"/>
    </font>
    <font>
      <b/>
      <sz val="26"/>
      <color rgb="FF808080"/>
      <name val="Times New Roman"/>
      <family val="1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7"/>
      <name val="Arial"/>
      <family val="2"/>
    </font>
    <font>
      <sz val="7"/>
      <color rgb="FF000000"/>
      <name val="Times New Roman"/>
      <family val="1"/>
    </font>
    <font>
      <sz val="6"/>
      <name val="Arial"/>
      <family val="2"/>
    </font>
    <font>
      <sz val="7"/>
      <name val="Times New Roman"/>
      <family val="1"/>
    </font>
    <font>
      <vertAlign val="subscript"/>
      <sz val="7"/>
      <name val="Trebuchet MS"/>
      <family val="2"/>
    </font>
    <font>
      <sz val="6"/>
      <color rgb="FF000000"/>
      <name val="Times New Roman"/>
      <family val="1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indexed="23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color theme="1"/>
      <name val="Times New Roman"/>
      <family val="1"/>
    </font>
    <font>
      <sz val="7.5"/>
      <color rgb="FF000000"/>
      <name val="Times New Roman"/>
      <family val="1"/>
    </font>
    <font>
      <sz val="7.5"/>
      <name val="Times New Roman"/>
      <family val="1"/>
    </font>
    <font>
      <sz val="8"/>
      <color theme="1"/>
      <name val="Times New Roman"/>
      <family val="1"/>
    </font>
    <font>
      <sz val="14"/>
      <name val="Arial"/>
      <family val="2"/>
    </font>
    <font>
      <sz val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.5"/>
      <color rgb="FF000000"/>
      <name val="Arial"/>
      <family val="2"/>
    </font>
    <font>
      <sz val="7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8"/>
      </right>
      <top style="medium">
        <color rgb="FF000000"/>
      </top>
      <bottom style="thin">
        <color indexed="8"/>
      </bottom>
      <diagonal/>
    </border>
    <border>
      <left style="thin">
        <color indexed="8"/>
      </left>
      <right/>
      <top style="medium">
        <color rgb="FF00000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8"/>
      </right>
      <top style="medium">
        <color rgb="FF00000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/>
      <top style="thin">
        <color indexed="8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8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8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8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8"/>
      </right>
      <top style="medium">
        <color rgb="FF000000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8"/>
      </right>
      <top style="medium">
        <color rgb="FF000000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/>
      <right style="thin">
        <color indexed="8"/>
      </right>
      <top style="medium">
        <color rgb="FF000000"/>
      </top>
      <bottom/>
      <diagonal/>
    </border>
    <border>
      <left style="thin">
        <color indexed="8"/>
      </left>
      <right style="thin">
        <color indexed="8"/>
      </right>
      <top style="medium">
        <color rgb="FF000000"/>
      </top>
      <bottom/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8"/>
      </right>
      <top/>
      <bottom style="medium">
        <color rgb="FF000000"/>
      </bottom>
      <diagonal/>
    </border>
    <border>
      <left/>
      <right style="thin">
        <color indexed="8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medium">
        <color indexed="8"/>
      </right>
      <top style="medium">
        <color rgb="FF000000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5">
    <xf numFmtId="0" fontId="0" fillId="0" borderId="0" xfId="0"/>
    <xf numFmtId="0" fontId="0" fillId="0" borderId="0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 inden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right" wrapText="1"/>
    </xf>
    <xf numFmtId="0" fontId="8" fillId="0" borderId="6" xfId="0" applyFont="1" applyFill="1" applyBorder="1" applyAlignment="1">
      <alignment horizontal="left" wrapText="1" indent="1"/>
    </xf>
    <xf numFmtId="0" fontId="8" fillId="0" borderId="6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left" wrapText="1"/>
    </xf>
    <xf numFmtId="0" fontId="12" fillId="0" borderId="9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14" fontId="13" fillId="0" borderId="0" xfId="0" applyNumberFormat="1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vertical="top" wrapText="1"/>
    </xf>
    <xf numFmtId="0" fontId="10" fillId="0" borderId="11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top"/>
    </xf>
    <xf numFmtId="0" fontId="10" fillId="0" borderId="12" xfId="0" applyFont="1" applyFill="1" applyBorder="1" applyAlignment="1">
      <alignment horizontal="left" vertical="top"/>
    </xf>
    <xf numFmtId="0" fontId="10" fillId="0" borderId="16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top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vertical="top" wrapText="1"/>
    </xf>
    <xf numFmtId="0" fontId="11" fillId="0" borderId="13" xfId="0" applyFont="1" applyFill="1" applyBorder="1" applyAlignment="1">
      <alignment horizontal="center" vertical="top"/>
    </xf>
    <xf numFmtId="0" fontId="10" fillId="0" borderId="1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/>
    </xf>
    <xf numFmtId="1" fontId="10" fillId="2" borderId="7" xfId="0" applyNumberFormat="1" applyFont="1" applyFill="1" applyBorder="1" applyAlignment="1">
      <alignment horizontal="center" vertical="center" shrinkToFit="1"/>
    </xf>
    <xf numFmtId="43" fontId="11" fillId="2" borderId="7" xfId="1" applyFont="1" applyFill="1" applyBorder="1" applyAlignment="1">
      <alignment horizontal="right" vertical="center" wrapText="1"/>
    </xf>
    <xf numFmtId="164" fontId="10" fillId="2" borderId="7" xfId="0" applyNumberFormat="1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43" fontId="10" fillId="2" borderId="7" xfId="1" applyFont="1" applyFill="1" applyBorder="1" applyAlignment="1">
      <alignment horizontal="left" vertical="center" wrapText="1"/>
    </xf>
    <xf numFmtId="43" fontId="0" fillId="0" borderId="0" xfId="0" applyNumberForma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justify" vertical="top"/>
    </xf>
    <xf numFmtId="0" fontId="10" fillId="0" borderId="9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left" wrapText="1"/>
    </xf>
    <xf numFmtId="0" fontId="11" fillId="0" borderId="9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14" fontId="10" fillId="0" borderId="0" xfId="0" applyNumberFormat="1" applyFont="1" applyFill="1" applyBorder="1" applyAlignment="1">
      <alignment horizontal="center" wrapText="1"/>
    </xf>
    <xf numFmtId="0" fontId="11" fillId="0" borderId="12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 wrapText="1"/>
    </xf>
    <xf numFmtId="0" fontId="10" fillId="0" borderId="11" xfId="0" applyFont="1" applyFill="1" applyBorder="1" applyAlignment="1">
      <alignment horizontal="left" vertical="top" wrapText="1"/>
    </xf>
    <xf numFmtId="43" fontId="10" fillId="2" borderId="7" xfId="1" quotePrefix="1" applyFont="1" applyFill="1" applyBorder="1" applyAlignment="1">
      <alignment horizontal="center" vertical="center" wrapText="1"/>
    </xf>
    <xf numFmtId="43" fontId="11" fillId="2" borderId="6" xfId="1" applyFont="1" applyFill="1" applyBorder="1" applyAlignment="1">
      <alignment vertical="center" wrapText="1"/>
    </xf>
    <xf numFmtId="43" fontId="10" fillId="2" borderId="6" xfId="1" applyFont="1" applyFill="1" applyBorder="1" applyAlignment="1">
      <alignment horizontal="left" vertical="center" wrapText="1"/>
    </xf>
    <xf numFmtId="43" fontId="10" fillId="2" borderId="6" xfId="1" applyFont="1" applyFill="1" applyBorder="1" applyAlignment="1">
      <alignment horizontal="right" vertical="center" wrapText="1"/>
    </xf>
    <xf numFmtId="43" fontId="10" fillId="2" borderId="7" xfId="1" applyFont="1" applyFill="1" applyBorder="1" applyAlignment="1">
      <alignment vertical="center" wrapText="1"/>
    </xf>
    <xf numFmtId="43" fontId="10" fillId="2" borderId="7" xfId="1" applyFont="1" applyFill="1" applyBorder="1" applyAlignment="1">
      <alignment horizontal="center" vertical="center" shrinkToFit="1"/>
    </xf>
    <xf numFmtId="43" fontId="0" fillId="0" borderId="0" xfId="0" applyNumberFormat="1" applyFill="1" applyBorder="1" applyAlignment="1">
      <alignment horizontal="left" vertical="top"/>
    </xf>
    <xf numFmtId="0" fontId="10" fillId="2" borderId="7" xfId="0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center" vertical="center" shrinkToFit="1"/>
    </xf>
    <xf numFmtId="43" fontId="11" fillId="2" borderId="7" xfId="1" quotePrefix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3" fontId="11" fillId="2" borderId="6" xfId="1" applyFont="1" applyFill="1" applyBorder="1" applyAlignment="1">
      <alignment horizontal="right" vertical="center" wrapText="1"/>
    </xf>
    <xf numFmtId="43" fontId="11" fillId="2" borderId="6" xfId="1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14" fontId="10" fillId="2" borderId="7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3" fontId="10" fillId="2" borderId="7" xfId="0" quotePrefix="1" applyNumberFormat="1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justify"/>
    </xf>
    <xf numFmtId="0" fontId="10" fillId="2" borderId="7" xfId="0" applyFont="1" applyFill="1" applyBorder="1" applyAlignment="1">
      <alignment horizontal="justify"/>
    </xf>
    <xf numFmtId="4" fontId="10" fillId="2" borderId="7" xfId="0" applyNumberFormat="1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justify" vertical="top"/>
    </xf>
    <xf numFmtId="0" fontId="10" fillId="2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vertical="top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22" fillId="0" borderId="17" xfId="0" applyFont="1" applyBorder="1" applyAlignment="1">
      <alignment horizontal="center" vertical="center"/>
    </xf>
    <xf numFmtId="0" fontId="23" fillId="0" borderId="0" xfId="0" applyFont="1"/>
    <xf numFmtId="0" fontId="24" fillId="0" borderId="18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7" fillId="0" borderId="19" xfId="0" applyFont="1" applyBorder="1" applyAlignment="1">
      <alignment horizontal="left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8" fillId="0" borderId="22" xfId="0" applyFont="1" applyBorder="1" applyAlignment="1">
      <alignment horizontal="left" vertical="center"/>
    </xf>
    <xf numFmtId="0" fontId="28" fillId="0" borderId="23" xfId="0" applyFont="1" applyBorder="1" applyAlignment="1">
      <alignment horizontal="left" vertical="center"/>
    </xf>
    <xf numFmtId="0" fontId="27" fillId="0" borderId="24" xfId="0" applyFont="1" applyBorder="1" applyAlignment="1">
      <alignment horizontal="left"/>
    </xf>
    <xf numFmtId="0" fontId="28" fillId="0" borderId="25" xfId="0" applyFont="1" applyBorder="1" applyAlignment="1">
      <alignment horizontal="left" vertical="center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23" fillId="0" borderId="28" xfId="0" applyFont="1" applyBorder="1"/>
    <xf numFmtId="1" fontId="30" fillId="0" borderId="29" xfId="0" applyNumberFormat="1" applyFont="1" applyBorder="1" applyAlignment="1">
      <alignment horizontal="center" vertical="center" shrinkToFit="1"/>
    </xf>
    <xf numFmtId="0" fontId="31" fillId="0" borderId="30" xfId="0" applyFont="1" applyBorder="1" applyAlignment="1">
      <alignment horizontal="center" vertical="center" wrapText="1"/>
    </xf>
    <xf numFmtId="3" fontId="28" fillId="0" borderId="30" xfId="0" applyNumberFormat="1" applyFont="1" applyBorder="1" applyAlignment="1">
      <alignment horizontal="center" vertical="center"/>
    </xf>
    <xf numFmtId="0" fontId="28" fillId="0" borderId="31" xfId="0" applyFont="1" applyBorder="1" applyAlignment="1">
      <alignment horizontal="left"/>
    </xf>
    <xf numFmtId="0" fontId="28" fillId="0" borderId="32" xfId="0" applyFont="1" applyBorder="1" applyAlignment="1">
      <alignment horizontal="center"/>
    </xf>
    <xf numFmtId="165" fontId="32" fillId="0" borderId="33" xfId="0" applyNumberFormat="1" applyFont="1" applyBorder="1"/>
    <xf numFmtId="14" fontId="28" fillId="0" borderId="34" xfId="0" applyNumberFormat="1" applyFont="1" applyBorder="1" applyAlignment="1">
      <alignment horizontal="center"/>
    </xf>
    <xf numFmtId="1" fontId="30" fillId="0" borderId="1" xfId="0" applyNumberFormat="1" applyFont="1" applyBorder="1" applyAlignment="1">
      <alignment horizontal="center" vertical="center" shrinkToFit="1"/>
    </xf>
    <xf numFmtId="0" fontId="31" fillId="0" borderId="35" xfId="0" applyFont="1" applyBorder="1" applyAlignment="1">
      <alignment horizontal="center" vertical="center" wrapText="1"/>
    </xf>
    <xf numFmtId="3" fontId="28" fillId="0" borderId="35" xfId="0" applyNumberFormat="1" applyFont="1" applyBorder="1" applyAlignment="1">
      <alignment horizontal="center" vertical="center"/>
    </xf>
    <xf numFmtId="0" fontId="28" fillId="0" borderId="36" xfId="0" applyFont="1" applyBorder="1" applyAlignment="1">
      <alignment horizontal="left"/>
    </xf>
    <xf numFmtId="0" fontId="28" fillId="0" borderId="37" xfId="0" applyFont="1" applyBorder="1" applyAlignment="1">
      <alignment horizontal="center"/>
    </xf>
    <xf numFmtId="165" fontId="32" fillId="0" borderId="38" xfId="0" applyNumberFormat="1" applyFont="1" applyBorder="1"/>
    <xf numFmtId="14" fontId="28" fillId="0" borderId="39" xfId="0" applyNumberFormat="1" applyFont="1" applyBorder="1" applyAlignment="1">
      <alignment horizontal="center"/>
    </xf>
    <xf numFmtId="1" fontId="30" fillId="0" borderId="40" xfId="0" applyNumberFormat="1" applyFont="1" applyBorder="1" applyAlignment="1">
      <alignment horizontal="center" vertical="center" shrinkToFit="1"/>
    </xf>
    <xf numFmtId="0" fontId="31" fillId="0" borderId="41" xfId="0" applyFont="1" applyBorder="1" applyAlignment="1">
      <alignment horizontal="center" vertical="center" wrapText="1"/>
    </xf>
    <xf numFmtId="3" fontId="28" fillId="0" borderId="41" xfId="0" applyNumberFormat="1" applyFont="1" applyBorder="1" applyAlignment="1">
      <alignment horizontal="center" vertical="center"/>
    </xf>
    <xf numFmtId="0" fontId="28" fillId="0" borderId="42" xfId="0" applyFont="1" applyBorder="1" applyAlignment="1">
      <alignment horizontal="left"/>
    </xf>
    <xf numFmtId="0" fontId="28" fillId="0" borderId="43" xfId="0" applyFont="1" applyBorder="1" applyAlignment="1">
      <alignment horizontal="center"/>
    </xf>
    <xf numFmtId="165" fontId="32" fillId="0" borderId="44" xfId="0" applyNumberFormat="1" applyFont="1" applyBorder="1"/>
    <xf numFmtId="14" fontId="28" fillId="0" borderId="45" xfId="0" applyNumberFormat="1" applyFont="1" applyBorder="1" applyAlignment="1">
      <alignment horizontal="center"/>
    </xf>
    <xf numFmtId="1" fontId="30" fillId="0" borderId="46" xfId="0" applyNumberFormat="1" applyFont="1" applyBorder="1" applyAlignment="1">
      <alignment horizontal="center" vertical="center" shrinkToFit="1"/>
    </xf>
    <xf numFmtId="0" fontId="31" fillId="0" borderId="46" xfId="0" applyFont="1" applyBorder="1" applyAlignment="1">
      <alignment horizontal="center" vertical="center" wrapText="1"/>
    </xf>
    <xf numFmtId="3" fontId="28" fillId="0" borderId="46" xfId="0" applyNumberFormat="1" applyFont="1" applyBorder="1" applyAlignment="1">
      <alignment horizontal="center" vertical="center"/>
    </xf>
    <xf numFmtId="165" fontId="32" fillId="0" borderId="47" xfId="0" applyNumberFormat="1" applyFont="1" applyBorder="1" applyAlignment="1">
      <alignment horizontal="center" vertical="center"/>
    </xf>
    <xf numFmtId="165" fontId="32" fillId="0" borderId="48" xfId="0" applyNumberFormat="1" applyFont="1" applyBorder="1" applyAlignment="1">
      <alignment horizontal="center" vertical="center"/>
    </xf>
    <xf numFmtId="165" fontId="32" fillId="0" borderId="49" xfId="0" applyNumberFormat="1" applyFont="1" applyBorder="1" applyAlignment="1">
      <alignment horizontal="center" vertical="center"/>
    </xf>
    <xf numFmtId="1" fontId="30" fillId="0" borderId="47" xfId="0" applyNumberFormat="1" applyFont="1" applyBorder="1" applyAlignment="1">
      <alignment horizontal="center" vertical="center" shrinkToFit="1"/>
    </xf>
    <xf numFmtId="0" fontId="31" fillId="0" borderId="50" xfId="0" applyFont="1" applyBorder="1" applyAlignment="1">
      <alignment horizontal="center" vertical="center" wrapText="1"/>
    </xf>
    <xf numFmtId="3" fontId="28" fillId="0" borderId="50" xfId="0" applyNumberFormat="1" applyFont="1" applyBorder="1" applyAlignment="1">
      <alignment horizontal="center" vertical="center"/>
    </xf>
    <xf numFmtId="0" fontId="28" fillId="0" borderId="51" xfId="0" applyFont="1" applyBorder="1" applyAlignment="1">
      <alignment horizontal="left"/>
    </xf>
    <xf numFmtId="0" fontId="28" fillId="0" borderId="52" xfId="0" applyFont="1" applyBorder="1" applyAlignment="1">
      <alignment horizontal="center"/>
    </xf>
    <xf numFmtId="165" fontId="32" fillId="0" borderId="50" xfId="0" applyNumberFormat="1" applyFont="1" applyBorder="1"/>
    <xf numFmtId="14" fontId="28" fillId="0" borderId="49" xfId="0" applyNumberFormat="1" applyFont="1" applyBorder="1" applyAlignment="1">
      <alignment horizontal="center"/>
    </xf>
    <xf numFmtId="1" fontId="30" fillId="0" borderId="53" xfId="0" applyNumberFormat="1" applyFont="1" applyBorder="1" applyAlignment="1">
      <alignment horizontal="center" vertical="center" shrinkToFit="1"/>
    </xf>
    <xf numFmtId="14" fontId="28" fillId="0" borderId="54" xfId="0" applyNumberFormat="1" applyFont="1" applyBorder="1" applyAlignment="1">
      <alignment horizontal="center"/>
    </xf>
    <xf numFmtId="0" fontId="28" fillId="0" borderId="35" xfId="0" applyFont="1" applyBorder="1" applyAlignment="1">
      <alignment horizontal="center" vertical="center"/>
    </xf>
    <xf numFmtId="14" fontId="28" fillId="0" borderId="55" xfId="0" applyNumberFormat="1" applyFont="1" applyBorder="1" applyAlignment="1">
      <alignment horizontal="center"/>
    </xf>
    <xf numFmtId="1" fontId="30" fillId="0" borderId="8" xfId="0" applyNumberFormat="1" applyFont="1" applyBorder="1" applyAlignment="1">
      <alignment horizontal="center" vertical="center" shrinkToFit="1"/>
    </xf>
    <xf numFmtId="0" fontId="28" fillId="0" borderId="56" xfId="0" applyFont="1" applyBorder="1" applyAlignment="1">
      <alignment horizontal="left"/>
    </xf>
    <xf numFmtId="0" fontId="28" fillId="0" borderId="57" xfId="0" applyFont="1" applyBorder="1" applyAlignment="1">
      <alignment horizontal="center"/>
    </xf>
    <xf numFmtId="165" fontId="32" fillId="0" borderId="58" xfId="0" applyNumberFormat="1" applyFont="1" applyBorder="1"/>
    <xf numFmtId="14" fontId="28" fillId="0" borderId="59" xfId="0" applyNumberFormat="1" applyFont="1" applyBorder="1" applyAlignment="1">
      <alignment horizontal="center"/>
    </xf>
    <xf numFmtId="0" fontId="28" fillId="0" borderId="30" xfId="0" applyFont="1" applyBorder="1" applyAlignment="1">
      <alignment horizontal="center" vertical="center"/>
    </xf>
    <xf numFmtId="14" fontId="28" fillId="0" borderId="31" xfId="0" applyNumberFormat="1" applyFont="1" applyBorder="1" applyAlignment="1">
      <alignment horizontal="left"/>
    </xf>
    <xf numFmtId="14" fontId="28" fillId="0" borderId="36" xfId="0" applyNumberFormat="1" applyFont="1" applyBorder="1" applyAlignment="1">
      <alignment horizontal="left"/>
    </xf>
    <xf numFmtId="0" fontId="28" fillId="0" borderId="41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left"/>
    </xf>
    <xf numFmtId="0" fontId="28" fillId="0" borderId="62" xfId="0" applyFont="1" applyBorder="1" applyAlignment="1">
      <alignment horizontal="center" vertical="center"/>
    </xf>
    <xf numFmtId="0" fontId="28" fillId="0" borderId="63" xfId="0" applyFont="1" applyBorder="1" applyAlignment="1">
      <alignment horizontal="left"/>
    </xf>
    <xf numFmtId="0" fontId="28" fillId="0" borderId="64" xfId="0" applyFont="1" applyBorder="1" applyAlignment="1">
      <alignment horizontal="center" vertical="center"/>
    </xf>
    <xf numFmtId="0" fontId="28" fillId="0" borderId="65" xfId="0" applyFont="1" applyBorder="1" applyAlignment="1">
      <alignment horizontal="left"/>
    </xf>
    <xf numFmtId="0" fontId="28" fillId="0" borderId="66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14" fontId="28" fillId="0" borderId="68" xfId="0" applyNumberFormat="1" applyFont="1" applyBorder="1" applyAlignment="1">
      <alignment horizontal="left"/>
    </xf>
    <xf numFmtId="0" fontId="28" fillId="0" borderId="68" xfId="0" applyNumberFormat="1" applyFont="1" applyBorder="1" applyAlignment="1">
      <alignment horizontal="center"/>
    </xf>
    <xf numFmtId="0" fontId="28" fillId="0" borderId="69" xfId="0" applyFont="1" applyBorder="1" applyAlignment="1">
      <alignment horizontal="center"/>
    </xf>
    <xf numFmtId="0" fontId="28" fillId="0" borderId="70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14" fontId="28" fillId="0" borderId="72" xfId="0" applyNumberFormat="1" applyFont="1" applyBorder="1" applyAlignment="1">
      <alignment horizontal="left"/>
    </xf>
    <xf numFmtId="0" fontId="28" fillId="0" borderId="72" xfId="0" applyNumberFormat="1" applyFont="1" applyBorder="1" applyAlignment="1">
      <alignment horizontal="center"/>
    </xf>
    <xf numFmtId="0" fontId="28" fillId="0" borderId="73" xfId="0" applyFont="1" applyBorder="1" applyAlignment="1">
      <alignment horizontal="center"/>
    </xf>
    <xf numFmtId="0" fontId="28" fillId="0" borderId="74" xfId="0" applyFont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14" fontId="28" fillId="0" borderId="76" xfId="0" applyNumberFormat="1" applyFont="1" applyBorder="1" applyAlignment="1">
      <alignment horizontal="left"/>
    </xf>
    <xf numFmtId="0" fontId="28" fillId="0" borderId="76" xfId="0" applyNumberFormat="1" applyFont="1" applyBorder="1" applyAlignment="1">
      <alignment horizontal="center"/>
    </xf>
    <xf numFmtId="14" fontId="28" fillId="0" borderId="77" xfId="0" applyNumberFormat="1" applyFont="1" applyBorder="1" applyAlignment="1">
      <alignment horizontal="center"/>
    </xf>
    <xf numFmtId="14" fontId="28" fillId="0" borderId="22" xfId="0" applyNumberFormat="1" applyFont="1" applyBorder="1" applyAlignment="1">
      <alignment horizontal="center"/>
    </xf>
    <xf numFmtId="14" fontId="28" fillId="0" borderId="78" xfId="0" applyNumberFormat="1" applyFont="1" applyBorder="1" applyAlignment="1">
      <alignment horizontal="center"/>
    </xf>
    <xf numFmtId="165" fontId="32" fillId="0" borderId="79" xfId="0" applyNumberFormat="1" applyFont="1" applyBorder="1" applyAlignment="1">
      <alignment horizontal="center"/>
    </xf>
    <xf numFmtId="165" fontId="32" fillId="0" borderId="48" xfId="0" applyNumberFormat="1" applyFont="1" applyBorder="1" applyAlignment="1">
      <alignment horizontal="center"/>
    </xf>
    <xf numFmtId="165" fontId="32" fillId="0" borderId="49" xfId="0" applyNumberFormat="1" applyFont="1" applyBorder="1" applyAlignment="1">
      <alignment horizontal="center"/>
    </xf>
    <xf numFmtId="0" fontId="28" fillId="0" borderId="62" xfId="0" applyFont="1" applyBorder="1"/>
    <xf numFmtId="0" fontId="28" fillId="0" borderId="0" xfId="0" applyFont="1" applyBorder="1"/>
    <xf numFmtId="0" fontId="28" fillId="0" borderId="62" xfId="0" applyFont="1" applyBorder="1" applyAlignment="1">
      <alignment horizontal="left"/>
    </xf>
    <xf numFmtId="0" fontId="28" fillId="0" borderId="0" xfId="0" applyFont="1"/>
    <xf numFmtId="0" fontId="28" fillId="0" borderId="62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62" xfId="0" applyFont="1" applyBorder="1" applyAlignment="1">
      <alignment horizontal="right"/>
    </xf>
    <xf numFmtId="0" fontId="11" fillId="0" borderId="0" xfId="0" applyFont="1"/>
    <xf numFmtId="0" fontId="11" fillId="0" borderId="62" xfId="0" applyFont="1" applyBorder="1"/>
    <xf numFmtId="0" fontId="11" fillId="0" borderId="80" xfId="0" applyFont="1" applyBorder="1"/>
    <xf numFmtId="0" fontId="11" fillId="0" borderId="14" xfId="0" applyFont="1" applyBorder="1"/>
    <xf numFmtId="0" fontId="7" fillId="0" borderId="18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left"/>
    </xf>
    <xf numFmtId="0" fontId="36" fillId="0" borderId="20" xfId="0" applyFont="1" applyBorder="1" applyAlignment="1">
      <alignment horizontal="left" vertical="center"/>
    </xf>
    <xf numFmtId="0" fontId="36" fillId="0" borderId="21" xfId="0" applyFont="1" applyBorder="1" applyAlignment="1">
      <alignment horizontal="left" vertical="center"/>
    </xf>
    <xf numFmtId="0" fontId="36" fillId="0" borderId="22" xfId="0" applyFont="1" applyBorder="1" applyAlignment="1">
      <alignment horizontal="left" vertical="center"/>
    </xf>
    <xf numFmtId="0" fontId="36" fillId="0" borderId="23" xfId="0" applyFont="1" applyBorder="1" applyAlignment="1">
      <alignment horizontal="left" vertical="center"/>
    </xf>
    <xf numFmtId="0" fontId="35" fillId="0" borderId="24" xfId="0" applyFont="1" applyBorder="1" applyAlignment="1">
      <alignment horizontal="left"/>
    </xf>
    <xf numFmtId="0" fontId="36" fillId="0" borderId="25" xfId="0" applyFont="1" applyBorder="1" applyAlignment="1">
      <alignment horizontal="left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/>
    </xf>
    <xf numFmtId="43" fontId="36" fillId="0" borderId="17" xfId="1" applyFont="1" applyBorder="1" applyAlignment="1">
      <alignment horizontal="center"/>
    </xf>
    <xf numFmtId="0" fontId="36" fillId="0" borderId="28" xfId="0" applyFont="1" applyBorder="1" applyAlignment="1">
      <alignment horizontal="center"/>
    </xf>
    <xf numFmtId="43" fontId="36" fillId="0" borderId="28" xfId="1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0" fillId="0" borderId="18" xfId="0" applyBorder="1"/>
    <xf numFmtId="43" fontId="36" fillId="0" borderId="18" xfId="1" applyFont="1" applyBorder="1" applyAlignment="1">
      <alignment horizontal="center"/>
    </xf>
    <xf numFmtId="1" fontId="37" fillId="0" borderId="7" xfId="0" applyNumberFormat="1" applyFont="1" applyBorder="1" applyAlignment="1">
      <alignment horizontal="center" vertical="center" shrinkToFit="1"/>
    </xf>
    <xf numFmtId="0" fontId="36" fillId="0" borderId="81" xfId="0" applyFont="1" applyBorder="1" applyAlignment="1">
      <alignment horizontal="center" vertical="center"/>
    </xf>
    <xf numFmtId="0" fontId="36" fillId="0" borderId="82" xfId="0" applyFont="1" applyBorder="1" applyAlignment="1">
      <alignment horizontal="center" vertical="center"/>
    </xf>
    <xf numFmtId="14" fontId="36" fillId="0" borderId="72" xfId="0" applyNumberFormat="1" applyFont="1" applyBorder="1" applyAlignment="1">
      <alignment horizontal="center"/>
    </xf>
    <xf numFmtId="49" fontId="36" fillId="0" borderId="83" xfId="0" applyNumberFormat="1" applyFont="1" applyBorder="1" applyAlignment="1">
      <alignment horizontal="center"/>
    </xf>
    <xf numFmtId="165" fontId="36" fillId="0" borderId="83" xfId="1" applyNumberFormat="1" applyFont="1" applyBorder="1" applyAlignment="1">
      <alignment horizontal="center"/>
    </xf>
    <xf numFmtId="14" fontId="36" fillId="0" borderId="22" xfId="0" applyNumberFormat="1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36" fillId="0" borderId="70" xfId="0" applyFont="1" applyBorder="1" applyAlignment="1">
      <alignment horizontal="center" vertical="center"/>
    </xf>
    <xf numFmtId="0" fontId="36" fillId="0" borderId="71" xfId="0" applyFont="1" applyBorder="1" applyAlignment="1">
      <alignment horizontal="center" vertical="center"/>
    </xf>
    <xf numFmtId="165" fontId="36" fillId="0" borderId="72" xfId="1" applyNumberFormat="1" applyFont="1" applyBorder="1" applyAlignment="1">
      <alignment horizontal="center"/>
    </xf>
    <xf numFmtId="0" fontId="36" fillId="0" borderId="84" xfId="0" applyFont="1" applyBorder="1" applyAlignment="1">
      <alignment horizontal="center"/>
    </xf>
    <xf numFmtId="0" fontId="36" fillId="0" borderId="85" xfId="0" applyFont="1" applyBorder="1" applyAlignment="1">
      <alignment horizontal="center" vertical="center"/>
    </xf>
    <xf numFmtId="0" fontId="36" fillId="0" borderId="83" xfId="0" applyFont="1" applyBorder="1" applyAlignment="1">
      <alignment horizontal="center" vertical="center"/>
    </xf>
    <xf numFmtId="0" fontId="36" fillId="0" borderId="72" xfId="0" applyFont="1" applyBorder="1" applyAlignment="1">
      <alignment horizontal="center" vertical="center"/>
    </xf>
    <xf numFmtId="0" fontId="36" fillId="0" borderId="72" xfId="0" applyFont="1" applyBorder="1" applyAlignment="1">
      <alignment horizontal="left"/>
    </xf>
    <xf numFmtId="0" fontId="36" fillId="0" borderId="72" xfId="0" applyFont="1" applyBorder="1" applyAlignment="1">
      <alignment horizontal="center"/>
    </xf>
    <xf numFmtId="43" fontId="36" fillId="0" borderId="72" xfId="1" applyFont="1" applyBorder="1" applyAlignment="1">
      <alignment horizontal="center"/>
    </xf>
    <xf numFmtId="0" fontId="36" fillId="0" borderId="86" xfId="0" applyFont="1" applyBorder="1" applyAlignment="1">
      <alignment horizontal="center" wrapText="1"/>
    </xf>
    <xf numFmtId="0" fontId="36" fillId="0" borderId="86" xfId="0" applyFont="1" applyBorder="1" applyAlignment="1">
      <alignment horizontal="center" vertical="center"/>
    </xf>
    <xf numFmtId="0" fontId="36" fillId="0" borderId="83" xfId="0" applyFont="1" applyBorder="1" applyAlignment="1">
      <alignment horizontal="center" wrapText="1"/>
    </xf>
    <xf numFmtId="0" fontId="38" fillId="0" borderId="7" xfId="0" applyFont="1" applyBorder="1" applyAlignment="1">
      <alignment horizontal="center" vertical="center" wrapText="1"/>
    </xf>
    <xf numFmtId="3" fontId="37" fillId="0" borderId="7" xfId="0" applyNumberFormat="1" applyFont="1" applyBorder="1" applyAlignment="1">
      <alignment horizontal="center" vertical="center" shrinkToFit="1"/>
    </xf>
    <xf numFmtId="165" fontId="36" fillId="0" borderId="83" xfId="0" applyNumberFormat="1" applyFont="1" applyBorder="1" applyAlignment="1">
      <alignment horizontal="center"/>
    </xf>
    <xf numFmtId="0" fontId="36" fillId="0" borderId="87" xfId="0" applyFont="1" applyBorder="1"/>
    <xf numFmtId="0" fontId="36" fillId="0" borderId="88" xfId="0" applyFont="1" applyBorder="1"/>
    <xf numFmtId="43" fontId="36" fillId="0" borderId="88" xfId="1" applyFont="1" applyBorder="1"/>
    <xf numFmtId="0" fontId="36" fillId="0" borderId="62" xfId="0" applyFont="1" applyBorder="1" applyAlignment="1">
      <alignment horizontal="left"/>
    </xf>
    <xf numFmtId="0" fontId="36" fillId="0" borderId="0" xfId="0" applyFont="1"/>
    <xf numFmtId="43" fontId="36" fillId="0" borderId="0" xfId="1" applyFont="1"/>
    <xf numFmtId="0" fontId="36" fillId="0" borderId="62" xfId="0" applyFont="1" applyBorder="1"/>
    <xf numFmtId="0" fontId="36" fillId="0" borderId="62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62" xfId="0" applyFont="1" applyBorder="1" applyAlignment="1">
      <alignment horizontal="right"/>
    </xf>
    <xf numFmtId="0" fontId="6" fillId="0" borderId="0" xfId="0" applyFont="1"/>
    <xf numFmtId="43" fontId="6" fillId="0" borderId="0" xfId="1" applyFont="1"/>
    <xf numFmtId="0" fontId="6" fillId="0" borderId="62" xfId="0" applyFont="1" applyBorder="1"/>
    <xf numFmtId="0" fontId="6" fillId="0" borderId="80" xfId="0" applyFont="1" applyBorder="1"/>
    <xf numFmtId="0" fontId="6" fillId="0" borderId="14" xfId="0" applyFont="1" applyBorder="1"/>
    <xf numFmtId="43" fontId="6" fillId="0" borderId="14" xfId="1" applyFont="1" applyBorder="1"/>
    <xf numFmtId="43" fontId="0" fillId="0" borderId="0" xfId="1" applyFon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73532</xdr:colOff>
      <xdr:row>0</xdr:row>
      <xdr:rowOff>57150</xdr:rowOff>
    </xdr:from>
    <xdr:ext cx="1031368" cy="715238"/>
    <xdr:pic>
      <xdr:nvPicPr>
        <xdr:cNvPr id="2" name="image1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2" y="57150"/>
          <a:ext cx="1031368" cy="71523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200025</xdr:colOff>
      <xdr:row>0</xdr:row>
      <xdr:rowOff>1057275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09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64007</xdr:colOff>
      <xdr:row>0</xdr:row>
      <xdr:rowOff>152400</xdr:rowOff>
    </xdr:from>
    <xdr:ext cx="1031368" cy="715238"/>
    <xdr:pic>
      <xdr:nvPicPr>
        <xdr:cNvPr id="2" name="image1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007" y="152400"/>
          <a:ext cx="1031368" cy="71523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200025</xdr:colOff>
      <xdr:row>0</xdr:row>
      <xdr:rowOff>1057275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09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200025</xdr:colOff>
      <xdr:row>0</xdr:row>
      <xdr:rowOff>1060174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10601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showGridLines="0" topLeftCell="A28" zoomScaleNormal="100" zoomScalePageLayoutView="68" workbookViewId="0">
      <selection activeCell="C35" sqref="C35"/>
    </sheetView>
  </sheetViews>
  <sheetFormatPr defaultRowHeight="15"/>
  <cols>
    <col min="1" max="1" width="8.140625" style="1" customWidth="1"/>
    <col min="2" max="2" width="14.85546875" style="1" customWidth="1"/>
    <col min="3" max="3" width="20.28515625" style="1" customWidth="1"/>
    <col min="4" max="4" width="15.85546875" style="1" customWidth="1"/>
    <col min="5" max="5" width="27.85546875" style="55" customWidth="1"/>
    <col min="6" max="6" width="15.5703125" style="1" customWidth="1"/>
    <col min="7" max="7" width="16.5703125" style="1" customWidth="1"/>
    <col min="8" max="8" width="16.140625" style="1" bestFit="1" customWidth="1"/>
    <col min="9" max="9" width="12" style="1" bestFit="1" customWidth="1"/>
    <col min="10" max="10" width="13.28515625" style="1" bestFit="1" customWidth="1"/>
    <col min="11" max="12" width="11.7109375" style="1" bestFit="1" customWidth="1"/>
    <col min="13" max="13" width="22.42578125" style="1" customWidth="1"/>
    <col min="14" max="14" width="28.85546875" style="1" customWidth="1"/>
    <col min="15" max="15" width="9.140625" style="1"/>
    <col min="16" max="16" width="14.28515625" style="1" bestFit="1" customWidth="1"/>
    <col min="17" max="16384" width="9.140625" style="1"/>
  </cols>
  <sheetData>
    <row r="1" spans="1:14" ht="67.5" customHeight="1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</row>
    <row r="2" spans="1:14" ht="15.75">
      <c r="A2" s="101" t="s">
        <v>176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3"/>
    </row>
    <row r="3" spans="1:14">
      <c r="A3" s="104" t="s">
        <v>1</v>
      </c>
      <c r="B3" s="105"/>
      <c r="C3" s="106"/>
      <c r="D3" s="107" t="s">
        <v>2</v>
      </c>
      <c r="E3" s="108"/>
      <c r="F3" s="108"/>
      <c r="G3" s="108"/>
      <c r="H3" s="108"/>
      <c r="I3" s="108"/>
      <c r="J3" s="108"/>
      <c r="K3" s="108"/>
      <c r="L3" s="108"/>
      <c r="M3" s="108"/>
      <c r="N3" s="109"/>
    </row>
    <row r="4" spans="1:14">
      <c r="A4" s="110" t="s">
        <v>3</v>
      </c>
      <c r="B4" s="111"/>
      <c r="C4" s="112"/>
      <c r="D4" s="107" t="s">
        <v>4</v>
      </c>
      <c r="E4" s="108"/>
      <c r="F4" s="108"/>
      <c r="G4" s="108"/>
      <c r="H4" s="108"/>
      <c r="I4" s="108"/>
      <c r="J4" s="108"/>
      <c r="K4" s="108"/>
      <c r="L4" s="108"/>
      <c r="M4" s="108"/>
      <c r="N4" s="109"/>
    </row>
    <row r="5" spans="1:14">
      <c r="A5" s="110" t="s">
        <v>5</v>
      </c>
      <c r="B5" s="111"/>
      <c r="C5" s="112"/>
      <c r="D5" s="107" t="s">
        <v>72</v>
      </c>
      <c r="E5" s="108"/>
      <c r="F5" s="108"/>
      <c r="G5" s="108"/>
      <c r="H5" s="108"/>
      <c r="I5" s="108"/>
      <c r="J5" s="108"/>
      <c r="K5" s="108"/>
      <c r="L5" s="108"/>
      <c r="M5" s="108"/>
      <c r="N5" s="109"/>
    </row>
    <row r="6" spans="1:14">
      <c r="A6" s="110" t="s">
        <v>7</v>
      </c>
      <c r="B6" s="111"/>
      <c r="C6" s="112"/>
      <c r="D6" s="107" t="s">
        <v>73</v>
      </c>
      <c r="E6" s="108"/>
      <c r="F6" s="108"/>
      <c r="G6" s="108"/>
      <c r="H6" s="108"/>
      <c r="I6" s="108"/>
      <c r="J6" s="108"/>
      <c r="K6" s="108"/>
      <c r="L6" s="108"/>
      <c r="M6" s="108"/>
      <c r="N6" s="109"/>
    </row>
    <row r="7" spans="1:14">
      <c r="A7" s="110" t="s">
        <v>8</v>
      </c>
      <c r="B7" s="111"/>
      <c r="C7" s="112"/>
      <c r="D7" s="107" t="s">
        <v>74</v>
      </c>
      <c r="E7" s="108"/>
      <c r="F7" s="108"/>
      <c r="G7" s="108"/>
      <c r="H7" s="108"/>
      <c r="I7" s="108"/>
      <c r="J7" s="108"/>
      <c r="K7" s="108"/>
      <c r="L7" s="108"/>
      <c r="M7" s="108"/>
      <c r="N7" s="109"/>
    </row>
    <row r="8" spans="1:14" ht="24">
      <c r="A8" s="2" t="s">
        <v>10</v>
      </c>
      <c r="B8" s="2" t="s">
        <v>11</v>
      </c>
      <c r="C8" s="2" t="s">
        <v>12</v>
      </c>
      <c r="D8" s="2" t="s">
        <v>13</v>
      </c>
      <c r="E8" s="2" t="s">
        <v>14</v>
      </c>
      <c r="F8" s="3" t="s">
        <v>15</v>
      </c>
      <c r="G8" s="2" t="s">
        <v>16</v>
      </c>
      <c r="H8" s="2" t="s">
        <v>17</v>
      </c>
      <c r="I8" s="3" t="s">
        <v>18</v>
      </c>
      <c r="J8" s="3" t="s">
        <v>19</v>
      </c>
      <c r="K8" s="2" t="s">
        <v>20</v>
      </c>
      <c r="L8" s="2" t="s">
        <v>21</v>
      </c>
      <c r="M8" s="2" t="s">
        <v>22</v>
      </c>
      <c r="N8" s="2" t="s">
        <v>23</v>
      </c>
    </row>
    <row r="9" spans="1:14" ht="24">
      <c r="A9" s="4" t="s">
        <v>24</v>
      </c>
      <c r="B9" s="4" t="s">
        <v>25</v>
      </c>
      <c r="C9" s="4" t="s">
        <v>26</v>
      </c>
      <c r="D9" s="4" t="s">
        <v>27</v>
      </c>
      <c r="E9" s="4" t="s">
        <v>28</v>
      </c>
      <c r="F9" s="5" t="s">
        <v>29</v>
      </c>
      <c r="G9" s="4" t="s">
        <v>30</v>
      </c>
      <c r="H9" s="5" t="s">
        <v>31</v>
      </c>
      <c r="I9" s="5" t="s">
        <v>32</v>
      </c>
      <c r="J9" s="5" t="s">
        <v>33</v>
      </c>
      <c r="K9" s="4" t="s">
        <v>34</v>
      </c>
      <c r="L9" s="4" t="s">
        <v>34</v>
      </c>
      <c r="M9" s="4" t="s">
        <v>35</v>
      </c>
      <c r="N9" s="4" t="s">
        <v>36</v>
      </c>
    </row>
    <row r="10" spans="1:14" ht="36">
      <c r="A10" s="6"/>
      <c r="B10" s="6"/>
      <c r="C10" s="7" t="s">
        <v>37</v>
      </c>
      <c r="D10" s="7" t="s">
        <v>38</v>
      </c>
      <c r="E10" s="8"/>
      <c r="F10" s="9" t="s">
        <v>39</v>
      </c>
      <c r="G10" s="7" t="s">
        <v>39</v>
      </c>
      <c r="H10" s="10" t="s">
        <v>39</v>
      </c>
      <c r="I10" s="6"/>
      <c r="J10" s="6"/>
      <c r="K10" s="7" t="s">
        <v>40</v>
      </c>
      <c r="L10" s="7" t="s">
        <v>40</v>
      </c>
      <c r="M10" s="11" t="s">
        <v>41</v>
      </c>
      <c r="N10" s="7" t="s">
        <v>28</v>
      </c>
    </row>
    <row r="11" spans="1:14" s="60" customFormat="1" ht="114.75">
      <c r="A11" s="56">
        <v>1</v>
      </c>
      <c r="B11" s="12" t="s">
        <v>78</v>
      </c>
      <c r="C11" s="13" t="s">
        <v>79</v>
      </c>
      <c r="D11" s="92">
        <v>29703</v>
      </c>
      <c r="E11" s="63" t="s">
        <v>80</v>
      </c>
      <c r="F11" s="95">
        <v>400000</v>
      </c>
      <c r="G11" s="57">
        <v>370000</v>
      </c>
      <c r="H11" s="61">
        <v>437087.56</v>
      </c>
      <c r="I11" s="61">
        <v>37087.56</v>
      </c>
      <c r="J11" s="57">
        <v>30000</v>
      </c>
      <c r="K11" s="58">
        <v>44775</v>
      </c>
      <c r="L11" s="58">
        <v>45506</v>
      </c>
      <c r="M11" s="59" t="s">
        <v>45</v>
      </c>
      <c r="N11" s="59" t="s">
        <v>81</v>
      </c>
    </row>
    <row r="12" spans="1:14" s="60" customFormat="1" ht="89.25">
      <c r="A12" s="56">
        <v>2</v>
      </c>
      <c r="B12" s="12" t="s">
        <v>82</v>
      </c>
      <c r="C12" s="13" t="s">
        <v>83</v>
      </c>
      <c r="D12" s="92">
        <v>29776</v>
      </c>
      <c r="E12" s="63" t="s">
        <v>84</v>
      </c>
      <c r="F12" s="95">
        <v>336000</v>
      </c>
      <c r="G12" s="57">
        <v>310800</v>
      </c>
      <c r="H12" s="61">
        <v>0</v>
      </c>
      <c r="I12" s="61">
        <v>6658.57</v>
      </c>
      <c r="J12" s="57">
        <v>0</v>
      </c>
      <c r="K12" s="58">
        <v>44817</v>
      </c>
      <c r="L12" s="58">
        <v>46278</v>
      </c>
      <c r="M12" s="59" t="s">
        <v>75</v>
      </c>
      <c r="N12" s="59" t="s">
        <v>76</v>
      </c>
    </row>
    <row r="13" spans="1:14" s="60" customFormat="1" ht="102">
      <c r="A13" s="56">
        <v>3</v>
      </c>
      <c r="B13" s="12" t="s">
        <v>85</v>
      </c>
      <c r="C13" s="13" t="s">
        <v>83</v>
      </c>
      <c r="D13" s="92">
        <v>29776</v>
      </c>
      <c r="E13" s="63" t="s">
        <v>86</v>
      </c>
      <c r="F13" s="95">
        <v>591000</v>
      </c>
      <c r="G13" s="57">
        <f>310800</f>
        <v>310800</v>
      </c>
      <c r="H13" s="61">
        <v>300535.25</v>
      </c>
      <c r="I13" s="61">
        <v>23460.51</v>
      </c>
      <c r="J13" s="57">
        <v>25200</v>
      </c>
      <c r="K13" s="58">
        <v>45138</v>
      </c>
      <c r="L13" s="58">
        <v>46278</v>
      </c>
      <c r="M13" s="59" t="s">
        <v>75</v>
      </c>
      <c r="N13" s="59" t="s">
        <v>87</v>
      </c>
    </row>
    <row r="14" spans="1:14" s="60" customFormat="1" ht="102">
      <c r="A14" s="56">
        <v>4</v>
      </c>
      <c r="B14" s="12" t="s">
        <v>120</v>
      </c>
      <c r="C14" s="13" t="s">
        <v>83</v>
      </c>
      <c r="D14" s="92">
        <v>29776</v>
      </c>
      <c r="E14" s="63" t="s">
        <v>86</v>
      </c>
      <c r="F14" s="95">
        <f>591000+380178</f>
        <v>971178</v>
      </c>
      <c r="G14" s="57">
        <f>310800+486664.45</f>
        <v>797464.45</v>
      </c>
      <c r="H14" s="61">
        <v>445263.51</v>
      </c>
      <c r="I14" s="61">
        <v>41108.519999999997</v>
      </c>
      <c r="J14" s="57">
        <v>25200</v>
      </c>
      <c r="K14" s="58">
        <v>45637</v>
      </c>
      <c r="L14" s="58">
        <v>46278</v>
      </c>
      <c r="M14" s="59" t="s">
        <v>75</v>
      </c>
      <c r="N14" s="59" t="s">
        <v>87</v>
      </c>
    </row>
    <row r="15" spans="1:14" s="60" customFormat="1" ht="127.5">
      <c r="A15" s="56">
        <v>5</v>
      </c>
      <c r="B15" s="12" t="s">
        <v>88</v>
      </c>
      <c r="C15" s="13" t="s">
        <v>89</v>
      </c>
      <c r="D15" s="92">
        <v>29971</v>
      </c>
      <c r="E15" s="63" t="s">
        <v>90</v>
      </c>
      <c r="F15" s="95">
        <v>100000</v>
      </c>
      <c r="G15" s="57">
        <v>92500</v>
      </c>
      <c r="H15" s="61">
        <v>0</v>
      </c>
      <c r="I15" s="61">
        <v>0</v>
      </c>
      <c r="J15" s="57">
        <v>0</v>
      </c>
      <c r="K15" s="58">
        <v>44861</v>
      </c>
      <c r="L15" s="58">
        <v>45226</v>
      </c>
      <c r="M15" s="59" t="s">
        <v>45</v>
      </c>
      <c r="N15" s="59" t="s">
        <v>91</v>
      </c>
    </row>
    <row r="16" spans="1:14" s="60" customFormat="1" ht="140.25">
      <c r="A16" s="56">
        <v>6</v>
      </c>
      <c r="B16" s="12" t="s">
        <v>92</v>
      </c>
      <c r="C16" s="13" t="s">
        <v>89</v>
      </c>
      <c r="D16" s="92">
        <v>29971</v>
      </c>
      <c r="E16" s="63" t="s">
        <v>93</v>
      </c>
      <c r="F16" s="95">
        <v>225000</v>
      </c>
      <c r="G16" s="57">
        <f>92500+115625</f>
        <v>208125</v>
      </c>
      <c r="H16" s="61">
        <v>0</v>
      </c>
      <c r="I16" s="61">
        <v>0</v>
      </c>
      <c r="J16" s="57">
        <v>7500</v>
      </c>
      <c r="K16" s="58">
        <v>45226</v>
      </c>
      <c r="L16" s="58">
        <v>45404</v>
      </c>
      <c r="M16" s="59" t="s">
        <v>45</v>
      </c>
      <c r="N16" s="59" t="s">
        <v>91</v>
      </c>
    </row>
    <row r="17" spans="1:16" s="60" customFormat="1" ht="140.25">
      <c r="A17" s="56">
        <v>7</v>
      </c>
      <c r="B17" s="12" t="s">
        <v>121</v>
      </c>
      <c r="C17" s="13" t="s">
        <v>89</v>
      </c>
      <c r="D17" s="92">
        <v>29971</v>
      </c>
      <c r="E17" s="63" t="s">
        <v>93</v>
      </c>
      <c r="F17" s="95">
        <v>225000</v>
      </c>
      <c r="G17" s="57">
        <f>92500+115625</f>
        <v>208125</v>
      </c>
      <c r="H17" s="61">
        <v>234557.28</v>
      </c>
      <c r="I17" s="61">
        <v>12613.09</v>
      </c>
      <c r="J17" s="57">
        <v>7500</v>
      </c>
      <c r="K17" s="58">
        <v>45399</v>
      </c>
      <c r="L17" s="58">
        <v>45534</v>
      </c>
      <c r="M17" s="59" t="s">
        <v>45</v>
      </c>
      <c r="N17" s="59" t="s">
        <v>91</v>
      </c>
    </row>
    <row r="18" spans="1:16" s="60" customFormat="1" ht="63.75">
      <c r="A18" s="56">
        <v>8</v>
      </c>
      <c r="B18" s="12" t="s">
        <v>94</v>
      </c>
      <c r="C18" s="13" t="s">
        <v>95</v>
      </c>
      <c r="D18" s="92">
        <v>31008</v>
      </c>
      <c r="E18" s="64" t="s">
        <v>96</v>
      </c>
      <c r="F18" s="95">
        <v>100000</v>
      </c>
      <c r="G18" s="57">
        <v>0</v>
      </c>
      <c r="H18" s="61">
        <v>0</v>
      </c>
      <c r="I18" s="61">
        <v>0</v>
      </c>
      <c r="J18" s="57">
        <v>0</v>
      </c>
      <c r="K18" s="58">
        <v>45254</v>
      </c>
      <c r="L18" s="58">
        <v>45620</v>
      </c>
      <c r="M18" s="59" t="s">
        <v>45</v>
      </c>
      <c r="N18" s="59" t="s">
        <v>97</v>
      </c>
    </row>
    <row r="19" spans="1:16" s="60" customFormat="1" ht="63.75">
      <c r="A19" s="56">
        <v>9</v>
      </c>
      <c r="B19" s="12" t="s">
        <v>122</v>
      </c>
      <c r="C19" s="13" t="s">
        <v>95</v>
      </c>
      <c r="D19" s="92">
        <v>31008</v>
      </c>
      <c r="E19" s="64" t="s">
        <v>96</v>
      </c>
      <c r="F19" s="95">
        <v>100000</v>
      </c>
      <c r="G19" s="57">
        <v>92500</v>
      </c>
      <c r="H19" s="61">
        <v>69289.149999999994</v>
      </c>
      <c r="I19" s="61">
        <v>3159.22</v>
      </c>
      <c r="J19" s="57">
        <v>0</v>
      </c>
      <c r="K19" s="58">
        <v>45254</v>
      </c>
      <c r="L19" s="58">
        <v>45838</v>
      </c>
      <c r="M19" s="59" t="s">
        <v>45</v>
      </c>
      <c r="N19" s="59" t="s">
        <v>97</v>
      </c>
    </row>
    <row r="20" spans="1:16" s="60" customFormat="1" ht="50.25" customHeight="1">
      <c r="A20" s="56">
        <v>10</v>
      </c>
      <c r="B20" s="12" t="s">
        <v>98</v>
      </c>
      <c r="C20" s="13" t="s">
        <v>99</v>
      </c>
      <c r="D20" s="92">
        <v>31002</v>
      </c>
      <c r="E20" s="64" t="s">
        <v>100</v>
      </c>
      <c r="F20" s="95">
        <v>100000</v>
      </c>
      <c r="G20" s="57">
        <v>0</v>
      </c>
      <c r="H20" s="61">
        <v>0</v>
      </c>
      <c r="I20" s="61">
        <v>0</v>
      </c>
      <c r="J20" s="57">
        <v>0</v>
      </c>
      <c r="K20" s="58">
        <v>45261</v>
      </c>
      <c r="L20" s="58">
        <v>45627</v>
      </c>
      <c r="M20" s="59" t="s">
        <v>45</v>
      </c>
      <c r="N20" s="59" t="s">
        <v>101</v>
      </c>
    </row>
    <row r="21" spans="1:16" s="60" customFormat="1" ht="50.25" customHeight="1">
      <c r="A21" s="56">
        <v>11</v>
      </c>
      <c r="B21" s="12" t="s">
        <v>123</v>
      </c>
      <c r="C21" s="13" t="s">
        <v>99</v>
      </c>
      <c r="D21" s="92">
        <v>31002</v>
      </c>
      <c r="E21" s="64" t="s">
        <v>100</v>
      </c>
      <c r="F21" s="95">
        <v>200000</v>
      </c>
      <c r="G21" s="57">
        <v>185000</v>
      </c>
      <c r="H21" s="61">
        <v>0</v>
      </c>
      <c r="I21" s="61">
        <v>0</v>
      </c>
      <c r="J21" s="57">
        <v>0</v>
      </c>
      <c r="K21" s="58">
        <v>45627</v>
      </c>
      <c r="L21" s="58">
        <v>45688</v>
      </c>
      <c r="M21" s="59" t="s">
        <v>45</v>
      </c>
      <c r="N21" s="59" t="s">
        <v>101</v>
      </c>
      <c r="P21" s="62"/>
    </row>
    <row r="22" spans="1:16" s="60" customFormat="1" ht="50.25" customHeight="1">
      <c r="A22" s="56">
        <v>12</v>
      </c>
      <c r="B22" s="12" t="s">
        <v>163</v>
      </c>
      <c r="C22" s="13" t="s">
        <v>99</v>
      </c>
      <c r="D22" s="92">
        <v>31002</v>
      </c>
      <c r="E22" s="64" t="s">
        <v>100</v>
      </c>
      <c r="F22" s="95">
        <v>200000</v>
      </c>
      <c r="G22" s="57">
        <v>185000</v>
      </c>
      <c r="H22" s="61">
        <v>103850</v>
      </c>
      <c r="I22" s="61">
        <v>1959.56</v>
      </c>
      <c r="J22" s="57">
        <v>0</v>
      </c>
      <c r="K22" s="58">
        <v>45687</v>
      </c>
      <c r="L22" s="58">
        <v>45777</v>
      </c>
      <c r="M22" s="59" t="s">
        <v>45</v>
      </c>
      <c r="N22" s="59" t="s">
        <v>101</v>
      </c>
      <c r="P22" s="62"/>
    </row>
    <row r="23" spans="1:16" s="60" customFormat="1" ht="38.25">
      <c r="A23" s="56">
        <v>13</v>
      </c>
      <c r="B23" s="12" t="s">
        <v>102</v>
      </c>
      <c r="C23" s="13" t="s">
        <v>103</v>
      </c>
      <c r="D23" s="92">
        <v>31048</v>
      </c>
      <c r="E23" s="63" t="s">
        <v>104</v>
      </c>
      <c r="F23" s="95">
        <v>24160040.109999999</v>
      </c>
      <c r="G23" s="57">
        <v>0</v>
      </c>
      <c r="H23" s="61">
        <v>0</v>
      </c>
      <c r="I23" s="61">
        <v>0</v>
      </c>
      <c r="J23" s="57">
        <v>0</v>
      </c>
      <c r="K23" s="58">
        <v>45265</v>
      </c>
      <c r="L23" s="58">
        <v>45693</v>
      </c>
      <c r="M23" s="59" t="s">
        <v>45</v>
      </c>
      <c r="N23" s="59" t="s">
        <v>57</v>
      </c>
      <c r="P23" s="62"/>
    </row>
    <row r="24" spans="1:16" s="60" customFormat="1" ht="38.25">
      <c r="A24" s="56">
        <v>14</v>
      </c>
      <c r="B24" s="12" t="s">
        <v>124</v>
      </c>
      <c r="C24" s="13" t="s">
        <v>103</v>
      </c>
      <c r="D24" s="92">
        <v>31048</v>
      </c>
      <c r="E24" s="63" t="s">
        <v>104</v>
      </c>
      <c r="F24" s="95">
        <v>45278241.950000003</v>
      </c>
      <c r="G24" s="57">
        <f>22348037.11</f>
        <v>22348037.109999999</v>
      </c>
      <c r="H24" s="61">
        <v>24385623.59</v>
      </c>
      <c r="I24" s="61">
        <v>878596.78</v>
      </c>
      <c r="J24" s="57">
        <v>1812003</v>
      </c>
      <c r="K24" s="58">
        <v>45628</v>
      </c>
      <c r="L24" s="58">
        <v>45950</v>
      </c>
      <c r="M24" s="59" t="s">
        <v>45</v>
      </c>
      <c r="N24" s="59" t="s">
        <v>57</v>
      </c>
      <c r="P24" s="62"/>
    </row>
    <row r="25" spans="1:16" s="60" customFormat="1" ht="135">
      <c r="A25" s="56">
        <v>15</v>
      </c>
      <c r="B25" s="12" t="s">
        <v>105</v>
      </c>
      <c r="C25" s="13" t="s">
        <v>106</v>
      </c>
      <c r="D25" s="92">
        <v>31026</v>
      </c>
      <c r="E25" s="96" t="s">
        <v>107</v>
      </c>
      <c r="F25" s="95">
        <f>1076708.07</f>
        <v>1076708.07</v>
      </c>
      <c r="G25" s="57" t="s">
        <v>177</v>
      </c>
      <c r="H25" s="61">
        <v>0</v>
      </c>
      <c r="I25" s="61">
        <v>0</v>
      </c>
      <c r="J25" s="57">
        <v>0</v>
      </c>
      <c r="K25" s="58">
        <v>45261</v>
      </c>
      <c r="L25" s="58">
        <v>45658</v>
      </c>
      <c r="M25" s="59" t="s">
        <v>45</v>
      </c>
      <c r="N25" s="59" t="s">
        <v>87</v>
      </c>
    </row>
    <row r="26" spans="1:16" s="60" customFormat="1" ht="135">
      <c r="A26" s="56">
        <v>16</v>
      </c>
      <c r="B26" s="12" t="s">
        <v>125</v>
      </c>
      <c r="C26" s="13" t="s">
        <v>106</v>
      </c>
      <c r="D26" s="92">
        <v>31026</v>
      </c>
      <c r="E26" s="96" t="s">
        <v>107</v>
      </c>
      <c r="F26" s="95">
        <f>1076708.07</f>
        <v>1076708.07</v>
      </c>
      <c r="G26" s="57">
        <v>884325.36</v>
      </c>
      <c r="H26" s="61">
        <v>636373.89</v>
      </c>
      <c r="I26" s="61">
        <v>18444.48</v>
      </c>
      <c r="J26" s="57">
        <v>0</v>
      </c>
      <c r="K26" s="58">
        <v>45552</v>
      </c>
      <c r="L26" s="58">
        <v>45930</v>
      </c>
      <c r="M26" s="59" t="s">
        <v>45</v>
      </c>
      <c r="N26" s="59" t="s">
        <v>87</v>
      </c>
    </row>
    <row r="27" spans="1:16" s="60" customFormat="1" ht="76.5">
      <c r="A27" s="56">
        <v>17</v>
      </c>
      <c r="B27" s="12" t="s">
        <v>108</v>
      </c>
      <c r="C27" s="13" t="s">
        <v>109</v>
      </c>
      <c r="D27" s="92">
        <v>31150</v>
      </c>
      <c r="E27" s="64" t="s">
        <v>110</v>
      </c>
      <c r="F27" s="95">
        <v>4606860.16</v>
      </c>
      <c r="G27" s="57">
        <f>4261345.65</f>
        <v>4261345.6500000004</v>
      </c>
      <c r="H27" s="61">
        <v>3985279.71</v>
      </c>
      <c r="I27" s="61">
        <v>184447.52</v>
      </c>
      <c r="J27" s="57">
        <f>18648.99+109141.26+31243.29+40530.5+34987.9+32753.65+10127.72</f>
        <v>277433.31</v>
      </c>
      <c r="K27" s="58">
        <v>45272</v>
      </c>
      <c r="L27" s="58">
        <v>45789</v>
      </c>
      <c r="M27" s="59" t="s">
        <v>45</v>
      </c>
      <c r="N27" s="59" t="s">
        <v>111</v>
      </c>
    </row>
    <row r="28" spans="1:16" s="60" customFormat="1" ht="76.5">
      <c r="A28" s="56">
        <v>18</v>
      </c>
      <c r="B28" s="12" t="s">
        <v>126</v>
      </c>
      <c r="C28" s="13" t="s">
        <v>109</v>
      </c>
      <c r="D28" s="92">
        <v>31150</v>
      </c>
      <c r="E28" s="64" t="s">
        <v>110</v>
      </c>
      <c r="F28" s="95">
        <v>4606860.16</v>
      </c>
      <c r="G28" s="57">
        <f>4261345.65</f>
        <v>4261345.6500000004</v>
      </c>
      <c r="H28" s="61">
        <v>3985279.71</v>
      </c>
      <c r="I28" s="61">
        <v>184447.52</v>
      </c>
      <c r="J28" s="57">
        <f>18648.99+109141.26+31243.29+40530.5+34987.9+32753.65+10127.72</f>
        <v>277433.31</v>
      </c>
      <c r="K28" s="58">
        <v>45628</v>
      </c>
      <c r="L28" s="58">
        <v>45838</v>
      </c>
      <c r="M28" s="59" t="s">
        <v>45</v>
      </c>
      <c r="N28" s="59" t="s">
        <v>111</v>
      </c>
      <c r="P28" s="62"/>
    </row>
    <row r="29" spans="1:16" s="60" customFormat="1" ht="38.25">
      <c r="A29" s="56">
        <v>19</v>
      </c>
      <c r="B29" s="12" t="s">
        <v>112</v>
      </c>
      <c r="C29" s="13" t="s">
        <v>113</v>
      </c>
      <c r="D29" s="92">
        <v>31095</v>
      </c>
      <c r="E29" s="63" t="s">
        <v>114</v>
      </c>
      <c r="F29" s="95">
        <v>122832.3</v>
      </c>
      <c r="G29" s="57">
        <f>113619.88</f>
        <v>113619.88</v>
      </c>
      <c r="H29" s="61">
        <v>124259.17</v>
      </c>
      <c r="I29" s="61">
        <v>2772.3</v>
      </c>
      <c r="J29" s="57">
        <f>7866.99</f>
        <v>7866.99</v>
      </c>
      <c r="K29" s="58">
        <v>45275</v>
      </c>
      <c r="L29" s="58">
        <v>45412</v>
      </c>
      <c r="M29" s="59" t="s">
        <v>45</v>
      </c>
      <c r="N29" s="59" t="s">
        <v>77</v>
      </c>
    </row>
    <row r="30" spans="1:16" s="60" customFormat="1" ht="38.25">
      <c r="A30" s="56">
        <v>20</v>
      </c>
      <c r="B30" s="12" t="s">
        <v>127</v>
      </c>
      <c r="C30" s="13" t="s">
        <v>113</v>
      </c>
      <c r="D30" s="92">
        <v>31095</v>
      </c>
      <c r="E30" s="63" t="s">
        <v>114</v>
      </c>
      <c r="F30" s="95">
        <v>122832.3</v>
      </c>
      <c r="G30" s="57">
        <f>14739.88+98880</f>
        <v>113619.88</v>
      </c>
      <c r="H30" s="61">
        <v>124259.17</v>
      </c>
      <c r="I30" s="61">
        <v>2772.3</v>
      </c>
      <c r="J30" s="57">
        <f>3171.61+3610.17+1085.21</f>
        <v>7866.9900000000007</v>
      </c>
      <c r="K30" s="58">
        <v>45406</v>
      </c>
      <c r="L30" s="58">
        <v>45534</v>
      </c>
      <c r="M30" s="59" t="s">
        <v>45</v>
      </c>
      <c r="N30" s="59" t="s">
        <v>77</v>
      </c>
    </row>
    <row r="31" spans="1:16" s="60" customFormat="1" ht="63.75">
      <c r="A31" s="56">
        <v>21</v>
      </c>
      <c r="B31" s="12" t="s">
        <v>115</v>
      </c>
      <c r="C31" s="13" t="s">
        <v>116</v>
      </c>
      <c r="D31" s="92">
        <v>31107</v>
      </c>
      <c r="E31" s="64" t="s">
        <v>117</v>
      </c>
      <c r="F31" s="95">
        <v>197961.2</v>
      </c>
      <c r="G31" s="57">
        <v>183114.11</v>
      </c>
      <c r="H31" s="61">
        <v>207635.83</v>
      </c>
      <c r="I31" s="61">
        <v>6135.24</v>
      </c>
      <c r="J31" s="57">
        <f>8895.84</f>
        <v>8895.84</v>
      </c>
      <c r="K31" s="58">
        <v>45280</v>
      </c>
      <c r="L31" s="58">
        <v>45585</v>
      </c>
      <c r="M31" s="59" t="s">
        <v>45</v>
      </c>
      <c r="N31" s="59" t="s">
        <v>118</v>
      </c>
    </row>
    <row r="32" spans="1:16" s="60" customFormat="1" ht="63.75">
      <c r="A32" s="56">
        <v>22</v>
      </c>
      <c r="B32" s="12" t="s">
        <v>128</v>
      </c>
      <c r="C32" s="13" t="s">
        <v>116</v>
      </c>
      <c r="D32" s="92">
        <v>31107</v>
      </c>
      <c r="E32" s="64" t="s">
        <v>117</v>
      </c>
      <c r="F32" s="95">
        <f>197961.2+81000</f>
        <v>278961.2</v>
      </c>
      <c r="G32" s="57">
        <f>G31+81000-6075</f>
        <v>258039.11</v>
      </c>
      <c r="H32" s="61">
        <v>207635.83</v>
      </c>
      <c r="I32" s="61">
        <v>6135.24</v>
      </c>
      <c r="J32" s="57">
        <f>5245.91+3649.93+6075</f>
        <v>14970.84</v>
      </c>
      <c r="K32" s="58">
        <v>45585</v>
      </c>
      <c r="L32" s="58">
        <v>45838</v>
      </c>
      <c r="M32" s="59" t="s">
        <v>45</v>
      </c>
      <c r="N32" s="59" t="s">
        <v>118</v>
      </c>
      <c r="P32" s="62"/>
    </row>
    <row r="33" spans="1:14" s="60" customFormat="1" ht="76.5">
      <c r="A33" s="56">
        <v>23</v>
      </c>
      <c r="B33" s="12" t="s">
        <v>131</v>
      </c>
      <c r="C33" s="13" t="s">
        <v>132</v>
      </c>
      <c r="D33" s="92">
        <v>31888</v>
      </c>
      <c r="E33" s="93" t="s">
        <v>133</v>
      </c>
      <c r="F33" s="79">
        <v>14917711.27</v>
      </c>
      <c r="G33" s="57">
        <v>0</v>
      </c>
      <c r="H33" s="61">
        <v>0</v>
      </c>
      <c r="I33" s="61">
        <v>0</v>
      </c>
      <c r="J33" s="57">
        <v>0</v>
      </c>
      <c r="K33" s="58">
        <v>45656</v>
      </c>
      <c r="L33" s="58">
        <v>46021</v>
      </c>
      <c r="M33" s="59" t="s">
        <v>45</v>
      </c>
      <c r="N33" s="59" t="s">
        <v>134</v>
      </c>
    </row>
    <row r="34" spans="1:14" s="60" customFormat="1" ht="38.25">
      <c r="A34" s="56">
        <v>24</v>
      </c>
      <c r="B34" s="12" t="s">
        <v>137</v>
      </c>
      <c r="C34" s="13" t="s">
        <v>136</v>
      </c>
      <c r="D34" s="92">
        <v>31911</v>
      </c>
      <c r="E34" s="94" t="s">
        <v>135</v>
      </c>
      <c r="F34" s="79">
        <v>224000.39</v>
      </c>
      <c r="G34" s="57">
        <v>0</v>
      </c>
      <c r="H34" s="61">
        <v>0</v>
      </c>
      <c r="I34" s="61">
        <v>0</v>
      </c>
      <c r="J34" s="57">
        <v>0</v>
      </c>
      <c r="K34" s="58">
        <v>45652</v>
      </c>
      <c r="L34" s="58">
        <v>45808</v>
      </c>
      <c r="M34" s="59" t="s">
        <v>45</v>
      </c>
      <c r="N34" s="59" t="s">
        <v>77</v>
      </c>
    </row>
    <row r="35" spans="1:14" s="60" customFormat="1" ht="89.25">
      <c r="A35" s="56">
        <v>25</v>
      </c>
      <c r="B35" s="12" t="s">
        <v>138</v>
      </c>
      <c r="C35" s="13" t="s">
        <v>139</v>
      </c>
      <c r="D35" s="92">
        <v>31847</v>
      </c>
      <c r="E35" s="93" t="s">
        <v>140</v>
      </c>
      <c r="F35" s="79">
        <v>5559800</v>
      </c>
      <c r="G35" s="57">
        <v>0</v>
      </c>
      <c r="H35" s="61">
        <v>0</v>
      </c>
      <c r="I35" s="61">
        <v>0</v>
      </c>
      <c r="J35" s="57">
        <v>0</v>
      </c>
      <c r="K35" s="58">
        <v>45638</v>
      </c>
      <c r="L35" s="58">
        <v>46003</v>
      </c>
      <c r="M35" s="59" t="s">
        <v>45</v>
      </c>
      <c r="N35" s="59" t="s">
        <v>111</v>
      </c>
    </row>
    <row r="36" spans="1:14" s="60" customFormat="1" ht="25.5">
      <c r="A36" s="56">
        <v>26</v>
      </c>
      <c r="B36" s="12" t="s">
        <v>141</v>
      </c>
      <c r="C36" s="13" t="s">
        <v>142</v>
      </c>
      <c r="D36" s="92">
        <v>31868</v>
      </c>
      <c r="E36" s="94" t="s">
        <v>143</v>
      </c>
      <c r="F36" s="79">
        <v>270000</v>
      </c>
      <c r="G36" s="57">
        <v>0</v>
      </c>
      <c r="H36" s="61">
        <v>0</v>
      </c>
      <c r="I36" s="61">
        <v>0</v>
      </c>
      <c r="J36" s="57">
        <v>0</v>
      </c>
      <c r="K36" s="58">
        <v>45635</v>
      </c>
      <c r="L36" s="58">
        <v>46547</v>
      </c>
      <c r="M36" s="59" t="s">
        <v>45</v>
      </c>
      <c r="N36" s="59" t="s">
        <v>144</v>
      </c>
    </row>
    <row r="37" spans="1:14" s="60" customFormat="1" ht="51">
      <c r="A37" s="56">
        <v>27</v>
      </c>
      <c r="B37" s="12" t="s">
        <v>149</v>
      </c>
      <c r="C37" s="13" t="s">
        <v>150</v>
      </c>
      <c r="D37" s="92">
        <v>31867</v>
      </c>
      <c r="E37" s="93" t="s">
        <v>151</v>
      </c>
      <c r="F37" s="79">
        <v>1299998</v>
      </c>
      <c r="G37" s="57">
        <v>0</v>
      </c>
      <c r="H37" s="61">
        <v>0</v>
      </c>
      <c r="I37" s="61">
        <v>0</v>
      </c>
      <c r="J37" s="57">
        <v>0</v>
      </c>
      <c r="K37" s="58">
        <v>45646</v>
      </c>
      <c r="L37" s="58">
        <v>46011</v>
      </c>
      <c r="M37" s="59" t="s">
        <v>45</v>
      </c>
      <c r="N37" s="59" t="s">
        <v>77</v>
      </c>
    </row>
    <row r="38" spans="1:14" s="60" customFormat="1" ht="127.5">
      <c r="A38" s="56">
        <v>28</v>
      </c>
      <c r="B38" s="12" t="s">
        <v>152</v>
      </c>
      <c r="C38" s="13" t="s">
        <v>153</v>
      </c>
      <c r="D38" s="92">
        <v>31863</v>
      </c>
      <c r="E38" s="93" t="s">
        <v>154</v>
      </c>
      <c r="F38" s="79">
        <v>20061699</v>
      </c>
      <c r="G38" s="57">
        <v>18724252.399999999</v>
      </c>
      <c r="H38" s="61">
        <v>0</v>
      </c>
      <c r="I38" s="61">
        <v>0</v>
      </c>
      <c r="J38" s="57">
        <v>0</v>
      </c>
      <c r="K38" s="58">
        <v>45636</v>
      </c>
      <c r="L38" s="58">
        <v>46822</v>
      </c>
      <c r="M38" s="59" t="s">
        <v>45</v>
      </c>
      <c r="N38" s="59" t="s">
        <v>155</v>
      </c>
    </row>
    <row r="39" spans="1:14" s="60" customFormat="1" ht="38.25">
      <c r="A39" s="56">
        <v>29</v>
      </c>
      <c r="B39" s="12" t="s">
        <v>161</v>
      </c>
      <c r="C39" s="13" t="s">
        <v>160</v>
      </c>
      <c r="D39" s="92">
        <v>31717</v>
      </c>
      <c r="E39" s="94" t="s">
        <v>162</v>
      </c>
      <c r="F39" s="79">
        <v>500000</v>
      </c>
      <c r="G39" s="57">
        <v>462500</v>
      </c>
      <c r="H39" s="61">
        <v>60000.13</v>
      </c>
      <c r="I39" s="61">
        <v>795.62</v>
      </c>
      <c r="J39" s="57">
        <v>0</v>
      </c>
      <c r="K39" s="58">
        <v>45583</v>
      </c>
      <c r="L39" s="58">
        <v>45948</v>
      </c>
      <c r="M39" s="59" t="s">
        <v>45</v>
      </c>
      <c r="N39" s="59" t="s">
        <v>91</v>
      </c>
    </row>
    <row r="40" spans="1:14" s="60" customFormat="1" ht="76.5">
      <c r="A40" s="56">
        <v>30</v>
      </c>
      <c r="B40" s="12" t="s">
        <v>164</v>
      </c>
      <c r="C40" s="13" t="s">
        <v>165</v>
      </c>
      <c r="D40" s="92">
        <v>31558</v>
      </c>
      <c r="E40" s="93" t="s">
        <v>166</v>
      </c>
      <c r="F40" s="79">
        <v>450000</v>
      </c>
      <c r="G40" s="57">
        <v>416250</v>
      </c>
      <c r="H40" s="61">
        <v>49950</v>
      </c>
      <c r="I40" s="61">
        <v>803.67</v>
      </c>
      <c r="J40" s="57">
        <v>0</v>
      </c>
      <c r="K40" s="58">
        <v>45490</v>
      </c>
      <c r="L40" s="58">
        <v>45855</v>
      </c>
      <c r="M40" s="59" t="s">
        <v>167</v>
      </c>
      <c r="N40" s="59" t="s">
        <v>168</v>
      </c>
    </row>
    <row r="41" spans="1:14" s="60" customFormat="1" ht="89.25">
      <c r="A41" s="56">
        <v>31</v>
      </c>
      <c r="B41" s="12" t="s">
        <v>169</v>
      </c>
      <c r="C41" s="13" t="s">
        <v>174</v>
      </c>
      <c r="D41" s="92">
        <v>31636</v>
      </c>
      <c r="E41" s="94" t="s">
        <v>170</v>
      </c>
      <c r="F41" s="79">
        <v>500000</v>
      </c>
      <c r="G41" s="57">
        <v>462500</v>
      </c>
      <c r="H41" s="61">
        <v>55500</v>
      </c>
      <c r="I41" s="61">
        <v>3405.47</v>
      </c>
      <c r="J41" s="57">
        <v>0</v>
      </c>
      <c r="K41" s="58">
        <v>45586</v>
      </c>
      <c r="L41" s="58">
        <v>45768</v>
      </c>
      <c r="M41" s="59" t="s">
        <v>45</v>
      </c>
      <c r="N41" s="59" t="s">
        <v>118</v>
      </c>
    </row>
    <row r="42" spans="1:14" s="60" customFormat="1" ht="135">
      <c r="A42" s="56">
        <v>32</v>
      </c>
      <c r="B42" s="12" t="s">
        <v>171</v>
      </c>
      <c r="C42" s="13" t="s">
        <v>172</v>
      </c>
      <c r="D42" s="92">
        <v>31701</v>
      </c>
      <c r="E42" s="96" t="s">
        <v>173</v>
      </c>
      <c r="F42" s="79">
        <v>1050000</v>
      </c>
      <c r="G42" s="57">
        <v>0</v>
      </c>
      <c r="H42" s="61">
        <v>0</v>
      </c>
      <c r="I42" s="61">
        <v>0</v>
      </c>
      <c r="J42" s="57">
        <v>0</v>
      </c>
      <c r="K42" s="58">
        <v>45540</v>
      </c>
      <c r="L42" s="58">
        <v>45996</v>
      </c>
      <c r="M42" s="59" t="s">
        <v>75</v>
      </c>
      <c r="N42" s="59" t="s">
        <v>87</v>
      </c>
    </row>
    <row r="43" spans="1:14">
      <c r="A43" s="114" t="s">
        <v>58</v>
      </c>
      <c r="B43" s="115"/>
      <c r="C43" s="115"/>
      <c r="D43" s="115"/>
      <c r="E43" s="65"/>
      <c r="F43" s="66"/>
      <c r="G43" s="66"/>
      <c r="H43" s="66"/>
      <c r="I43" s="66"/>
      <c r="J43" s="66"/>
      <c r="K43" s="67"/>
      <c r="L43" s="67"/>
      <c r="M43" s="67"/>
      <c r="N43" s="68"/>
    </row>
    <row r="44" spans="1:14">
      <c r="A44" s="116" t="s">
        <v>59</v>
      </c>
      <c r="B44" s="117"/>
      <c r="C44" s="117"/>
      <c r="D44" s="117"/>
      <c r="E44" s="69"/>
      <c r="F44" s="42"/>
      <c r="G44" s="42"/>
      <c r="H44" s="42"/>
      <c r="I44" s="42"/>
      <c r="J44" s="42"/>
      <c r="K44" s="32"/>
      <c r="L44" s="32"/>
      <c r="M44" s="32"/>
      <c r="N44" s="70"/>
    </row>
    <row r="45" spans="1:14">
      <c r="A45" s="116" t="s">
        <v>60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32"/>
      <c r="N45" s="70"/>
    </row>
    <row r="46" spans="1:14">
      <c r="A46" s="116" t="s">
        <v>119</v>
      </c>
      <c r="B46" s="118"/>
      <c r="C46" s="118"/>
      <c r="D46" s="118"/>
      <c r="E46" s="118"/>
      <c r="F46" s="118"/>
      <c r="G46" s="118"/>
      <c r="H46" s="118"/>
      <c r="I46" s="118"/>
      <c r="J46" s="118"/>
      <c r="K46" s="32"/>
      <c r="L46" s="32"/>
      <c r="M46" s="32"/>
      <c r="N46" s="70"/>
    </row>
    <row r="47" spans="1:14">
      <c r="A47" s="71"/>
      <c r="B47" s="72"/>
      <c r="C47" s="72"/>
      <c r="D47" s="72"/>
      <c r="E47" s="31"/>
      <c r="F47" s="31"/>
      <c r="G47" s="38"/>
      <c r="H47" s="38"/>
      <c r="I47" s="38"/>
      <c r="J47" s="38"/>
      <c r="K47" s="32"/>
      <c r="L47" s="32"/>
      <c r="M47" s="32"/>
      <c r="N47" s="70"/>
    </row>
    <row r="48" spans="1:14">
      <c r="A48" s="71"/>
      <c r="B48" s="72"/>
      <c r="C48" s="72"/>
      <c r="D48" s="72"/>
      <c r="E48" s="31"/>
      <c r="F48" s="31"/>
      <c r="G48" s="38"/>
      <c r="H48" s="38"/>
      <c r="I48" s="38"/>
      <c r="J48" s="38"/>
      <c r="K48" s="32"/>
      <c r="L48" s="32"/>
      <c r="M48" s="32"/>
      <c r="N48" s="70"/>
    </row>
    <row r="49" spans="1:14">
      <c r="A49" s="73"/>
      <c r="B49" s="72"/>
      <c r="C49" s="72"/>
      <c r="D49" s="72"/>
      <c r="E49" s="31"/>
      <c r="F49" s="31"/>
      <c r="G49" s="38"/>
      <c r="H49" s="38"/>
      <c r="I49" s="38"/>
      <c r="J49" s="38"/>
      <c r="K49" s="32"/>
      <c r="L49" s="32"/>
      <c r="M49" s="32"/>
      <c r="N49" s="70"/>
    </row>
    <row r="50" spans="1:14">
      <c r="A50" s="28" t="s">
        <v>63</v>
      </c>
      <c r="B50" s="29"/>
      <c r="C50" s="29"/>
      <c r="D50" s="29"/>
      <c r="E50" s="30"/>
      <c r="F50" s="31"/>
      <c r="G50" s="31"/>
      <c r="H50" s="31"/>
      <c r="I50" s="31"/>
      <c r="J50" s="31"/>
      <c r="K50" s="32"/>
      <c r="L50" s="33"/>
      <c r="M50" s="34"/>
      <c r="N50" s="35"/>
    </row>
    <row r="51" spans="1:14" ht="25.5">
      <c r="A51" s="36"/>
      <c r="B51" s="119" t="s">
        <v>64</v>
      </c>
      <c r="C51" s="119"/>
      <c r="D51" s="119"/>
      <c r="E51" s="37"/>
      <c r="F51" s="38"/>
      <c r="G51" s="38"/>
      <c r="H51" s="38"/>
      <c r="I51" s="38"/>
      <c r="J51" s="38"/>
      <c r="K51" s="38"/>
      <c r="L51" s="38"/>
      <c r="M51" s="39" t="s">
        <v>65</v>
      </c>
      <c r="N51" s="40"/>
    </row>
    <row r="52" spans="1:14">
      <c r="A52" s="41"/>
      <c r="B52" s="117" t="s">
        <v>66</v>
      </c>
      <c r="C52" s="117"/>
      <c r="D52" s="42"/>
      <c r="E52" s="43"/>
      <c r="F52" s="42"/>
      <c r="G52" s="42"/>
      <c r="H52" s="42"/>
      <c r="I52" s="42"/>
      <c r="J52" s="42"/>
      <c r="K52" s="44"/>
      <c r="L52" s="45"/>
      <c r="M52" s="46" t="s">
        <v>67</v>
      </c>
      <c r="N52" s="47"/>
    </row>
    <row r="53" spans="1:14">
      <c r="A53" s="48"/>
      <c r="B53" s="113" t="s">
        <v>68</v>
      </c>
      <c r="C53" s="113"/>
      <c r="D53" s="49" t="s">
        <v>69</v>
      </c>
      <c r="E53" s="50"/>
      <c r="F53" s="51"/>
      <c r="G53" s="51"/>
      <c r="H53" s="51"/>
      <c r="I53" s="51"/>
      <c r="J53" s="51"/>
      <c r="K53" s="52"/>
      <c r="L53" s="52"/>
      <c r="M53" s="53" t="s">
        <v>70</v>
      </c>
      <c r="N53" s="54"/>
    </row>
  </sheetData>
  <mergeCells count="19">
    <mergeCell ref="B53:C53"/>
    <mergeCell ref="A43:D43"/>
    <mergeCell ref="A44:D44"/>
    <mergeCell ref="A45:L45"/>
    <mergeCell ref="A46:J46"/>
    <mergeCell ref="B51:D51"/>
    <mergeCell ref="B52:C52"/>
    <mergeCell ref="A5:C5"/>
    <mergeCell ref="D5:N5"/>
    <mergeCell ref="A6:C6"/>
    <mergeCell ref="D6:N6"/>
    <mergeCell ref="A7:C7"/>
    <mergeCell ref="D7:N7"/>
    <mergeCell ref="A1:N1"/>
    <mergeCell ref="A2:N2"/>
    <mergeCell ref="A3:C3"/>
    <mergeCell ref="D3:N3"/>
    <mergeCell ref="A4:C4"/>
    <mergeCell ref="D4:N4"/>
  </mergeCells>
  <pageMargins left="0.511811024" right="0.511811024" top="0.78740157499999996" bottom="0.78740157499999996" header="0.31496062000000002" footer="0.31496062000000002"/>
  <pageSetup paperSize="9" scale="39" orientation="portrait" r:id="rId1"/>
  <rowBreaks count="1" manualBreakCount="1">
    <brk id="2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8"/>
  <sheetViews>
    <sheetView showGridLines="0" topLeftCell="A127" workbookViewId="0">
      <selection activeCell="M19" sqref="M19"/>
    </sheetView>
  </sheetViews>
  <sheetFormatPr defaultRowHeight="15"/>
  <cols>
    <col min="1" max="1" width="9.140625" style="127"/>
    <col min="2" max="2" width="10.42578125" style="127" customWidth="1"/>
    <col min="3" max="3" width="17.42578125" style="127" customWidth="1"/>
    <col min="4" max="4" width="19.7109375" style="127" customWidth="1"/>
    <col min="5" max="5" width="31.28515625" style="127" customWidth="1"/>
    <col min="6" max="6" width="21.5703125" style="127" customWidth="1"/>
    <col min="7" max="7" width="16.85546875" style="127" customWidth="1"/>
    <col min="8" max="8" width="17.5703125" style="127" customWidth="1"/>
    <col min="9" max="256" width="9.140625" style="127"/>
    <col min="257" max="257" width="10.42578125" style="127" customWidth="1"/>
    <col min="258" max="258" width="17.42578125" style="127" customWidth="1"/>
    <col min="259" max="259" width="19.7109375" style="127" customWidth="1"/>
    <col min="260" max="260" width="31.28515625" style="127" customWidth="1"/>
    <col min="261" max="261" width="21.5703125" style="127" customWidth="1"/>
    <col min="262" max="262" width="16.85546875" style="127" customWidth="1"/>
    <col min="263" max="263" width="17.5703125" style="127" customWidth="1"/>
    <col min="264" max="512" width="9.140625" style="127"/>
    <col min="513" max="513" width="10.42578125" style="127" customWidth="1"/>
    <col min="514" max="514" width="17.42578125" style="127" customWidth="1"/>
    <col min="515" max="515" width="19.7109375" style="127" customWidth="1"/>
    <col min="516" max="516" width="31.28515625" style="127" customWidth="1"/>
    <col min="517" max="517" width="21.5703125" style="127" customWidth="1"/>
    <col min="518" max="518" width="16.85546875" style="127" customWidth="1"/>
    <col min="519" max="519" width="17.5703125" style="127" customWidth="1"/>
    <col min="520" max="768" width="9.140625" style="127"/>
    <col min="769" max="769" width="10.42578125" style="127" customWidth="1"/>
    <col min="770" max="770" width="17.42578125" style="127" customWidth="1"/>
    <col min="771" max="771" width="19.7109375" style="127" customWidth="1"/>
    <col min="772" max="772" width="31.28515625" style="127" customWidth="1"/>
    <col min="773" max="773" width="21.5703125" style="127" customWidth="1"/>
    <col min="774" max="774" width="16.85546875" style="127" customWidth="1"/>
    <col min="775" max="775" width="17.5703125" style="127" customWidth="1"/>
    <col min="776" max="1024" width="9.140625" style="127"/>
    <col min="1025" max="1025" width="10.42578125" style="127" customWidth="1"/>
    <col min="1026" max="1026" width="17.42578125" style="127" customWidth="1"/>
    <col min="1027" max="1027" width="19.7109375" style="127" customWidth="1"/>
    <col min="1028" max="1028" width="31.28515625" style="127" customWidth="1"/>
    <col min="1029" max="1029" width="21.5703125" style="127" customWidth="1"/>
    <col min="1030" max="1030" width="16.85546875" style="127" customWidth="1"/>
    <col min="1031" max="1031" width="17.5703125" style="127" customWidth="1"/>
    <col min="1032" max="1280" width="9.140625" style="127"/>
    <col min="1281" max="1281" width="10.42578125" style="127" customWidth="1"/>
    <col min="1282" max="1282" width="17.42578125" style="127" customWidth="1"/>
    <col min="1283" max="1283" width="19.7109375" style="127" customWidth="1"/>
    <col min="1284" max="1284" width="31.28515625" style="127" customWidth="1"/>
    <col min="1285" max="1285" width="21.5703125" style="127" customWidth="1"/>
    <col min="1286" max="1286" width="16.85546875" style="127" customWidth="1"/>
    <col min="1287" max="1287" width="17.5703125" style="127" customWidth="1"/>
    <col min="1288" max="1536" width="9.140625" style="127"/>
    <col min="1537" max="1537" width="10.42578125" style="127" customWidth="1"/>
    <col min="1538" max="1538" width="17.42578125" style="127" customWidth="1"/>
    <col min="1539" max="1539" width="19.7109375" style="127" customWidth="1"/>
    <col min="1540" max="1540" width="31.28515625" style="127" customWidth="1"/>
    <col min="1541" max="1541" width="21.5703125" style="127" customWidth="1"/>
    <col min="1542" max="1542" width="16.85546875" style="127" customWidth="1"/>
    <col min="1543" max="1543" width="17.5703125" style="127" customWidth="1"/>
    <col min="1544" max="1792" width="9.140625" style="127"/>
    <col min="1793" max="1793" width="10.42578125" style="127" customWidth="1"/>
    <col min="1794" max="1794" width="17.42578125" style="127" customWidth="1"/>
    <col min="1795" max="1795" width="19.7109375" style="127" customWidth="1"/>
    <col min="1796" max="1796" width="31.28515625" style="127" customWidth="1"/>
    <col min="1797" max="1797" width="21.5703125" style="127" customWidth="1"/>
    <col min="1798" max="1798" width="16.85546875" style="127" customWidth="1"/>
    <col min="1799" max="1799" width="17.5703125" style="127" customWidth="1"/>
    <col min="1800" max="2048" width="9.140625" style="127"/>
    <col min="2049" max="2049" width="10.42578125" style="127" customWidth="1"/>
    <col min="2050" max="2050" width="17.42578125" style="127" customWidth="1"/>
    <col min="2051" max="2051" width="19.7109375" style="127" customWidth="1"/>
    <col min="2052" max="2052" width="31.28515625" style="127" customWidth="1"/>
    <col min="2053" max="2053" width="21.5703125" style="127" customWidth="1"/>
    <col min="2054" max="2054" width="16.85546875" style="127" customWidth="1"/>
    <col min="2055" max="2055" width="17.5703125" style="127" customWidth="1"/>
    <col min="2056" max="2304" width="9.140625" style="127"/>
    <col min="2305" max="2305" width="10.42578125" style="127" customWidth="1"/>
    <col min="2306" max="2306" width="17.42578125" style="127" customWidth="1"/>
    <col min="2307" max="2307" width="19.7109375" style="127" customWidth="1"/>
    <col min="2308" max="2308" width="31.28515625" style="127" customWidth="1"/>
    <col min="2309" max="2309" width="21.5703125" style="127" customWidth="1"/>
    <col min="2310" max="2310" width="16.85546875" style="127" customWidth="1"/>
    <col min="2311" max="2311" width="17.5703125" style="127" customWidth="1"/>
    <col min="2312" max="2560" width="9.140625" style="127"/>
    <col min="2561" max="2561" width="10.42578125" style="127" customWidth="1"/>
    <col min="2562" max="2562" width="17.42578125" style="127" customWidth="1"/>
    <col min="2563" max="2563" width="19.7109375" style="127" customWidth="1"/>
    <col min="2564" max="2564" width="31.28515625" style="127" customWidth="1"/>
    <col min="2565" max="2565" width="21.5703125" style="127" customWidth="1"/>
    <col min="2566" max="2566" width="16.85546875" style="127" customWidth="1"/>
    <col min="2567" max="2567" width="17.5703125" style="127" customWidth="1"/>
    <col min="2568" max="2816" width="9.140625" style="127"/>
    <col min="2817" max="2817" width="10.42578125" style="127" customWidth="1"/>
    <col min="2818" max="2818" width="17.42578125" style="127" customWidth="1"/>
    <col min="2819" max="2819" width="19.7109375" style="127" customWidth="1"/>
    <col min="2820" max="2820" width="31.28515625" style="127" customWidth="1"/>
    <col min="2821" max="2821" width="21.5703125" style="127" customWidth="1"/>
    <col min="2822" max="2822" width="16.85546875" style="127" customWidth="1"/>
    <col min="2823" max="2823" width="17.5703125" style="127" customWidth="1"/>
    <col min="2824" max="3072" width="9.140625" style="127"/>
    <col min="3073" max="3073" width="10.42578125" style="127" customWidth="1"/>
    <col min="3074" max="3074" width="17.42578125" style="127" customWidth="1"/>
    <col min="3075" max="3075" width="19.7109375" style="127" customWidth="1"/>
    <col min="3076" max="3076" width="31.28515625" style="127" customWidth="1"/>
    <col min="3077" max="3077" width="21.5703125" style="127" customWidth="1"/>
    <col min="3078" max="3078" width="16.85546875" style="127" customWidth="1"/>
    <col min="3079" max="3079" width="17.5703125" style="127" customWidth="1"/>
    <col min="3080" max="3328" width="9.140625" style="127"/>
    <col min="3329" max="3329" width="10.42578125" style="127" customWidth="1"/>
    <col min="3330" max="3330" width="17.42578125" style="127" customWidth="1"/>
    <col min="3331" max="3331" width="19.7109375" style="127" customWidth="1"/>
    <col min="3332" max="3332" width="31.28515625" style="127" customWidth="1"/>
    <col min="3333" max="3333" width="21.5703125" style="127" customWidth="1"/>
    <col min="3334" max="3334" width="16.85546875" style="127" customWidth="1"/>
    <col min="3335" max="3335" width="17.5703125" style="127" customWidth="1"/>
    <col min="3336" max="3584" width="9.140625" style="127"/>
    <col min="3585" max="3585" width="10.42578125" style="127" customWidth="1"/>
    <col min="3586" max="3586" width="17.42578125" style="127" customWidth="1"/>
    <col min="3587" max="3587" width="19.7109375" style="127" customWidth="1"/>
    <col min="3588" max="3588" width="31.28515625" style="127" customWidth="1"/>
    <col min="3589" max="3589" width="21.5703125" style="127" customWidth="1"/>
    <col min="3590" max="3590" width="16.85546875" style="127" customWidth="1"/>
    <col min="3591" max="3591" width="17.5703125" style="127" customWidth="1"/>
    <col min="3592" max="3840" width="9.140625" style="127"/>
    <col min="3841" max="3841" width="10.42578125" style="127" customWidth="1"/>
    <col min="3842" max="3842" width="17.42578125" style="127" customWidth="1"/>
    <col min="3843" max="3843" width="19.7109375" style="127" customWidth="1"/>
    <col min="3844" max="3844" width="31.28515625" style="127" customWidth="1"/>
    <col min="3845" max="3845" width="21.5703125" style="127" customWidth="1"/>
    <col min="3846" max="3846" width="16.85546875" style="127" customWidth="1"/>
    <col min="3847" max="3847" width="17.5703125" style="127" customWidth="1"/>
    <col min="3848" max="4096" width="9.140625" style="127"/>
    <col min="4097" max="4097" width="10.42578125" style="127" customWidth="1"/>
    <col min="4098" max="4098" width="17.42578125" style="127" customWidth="1"/>
    <col min="4099" max="4099" width="19.7109375" style="127" customWidth="1"/>
    <col min="4100" max="4100" width="31.28515625" style="127" customWidth="1"/>
    <col min="4101" max="4101" width="21.5703125" style="127" customWidth="1"/>
    <col min="4102" max="4102" width="16.85546875" style="127" customWidth="1"/>
    <col min="4103" max="4103" width="17.5703125" style="127" customWidth="1"/>
    <col min="4104" max="4352" width="9.140625" style="127"/>
    <col min="4353" max="4353" width="10.42578125" style="127" customWidth="1"/>
    <col min="4354" max="4354" width="17.42578125" style="127" customWidth="1"/>
    <col min="4355" max="4355" width="19.7109375" style="127" customWidth="1"/>
    <col min="4356" max="4356" width="31.28515625" style="127" customWidth="1"/>
    <col min="4357" max="4357" width="21.5703125" style="127" customWidth="1"/>
    <col min="4358" max="4358" width="16.85546875" style="127" customWidth="1"/>
    <col min="4359" max="4359" width="17.5703125" style="127" customWidth="1"/>
    <col min="4360" max="4608" width="9.140625" style="127"/>
    <col min="4609" max="4609" width="10.42578125" style="127" customWidth="1"/>
    <col min="4610" max="4610" width="17.42578125" style="127" customWidth="1"/>
    <col min="4611" max="4611" width="19.7109375" style="127" customWidth="1"/>
    <col min="4612" max="4612" width="31.28515625" style="127" customWidth="1"/>
    <col min="4613" max="4613" width="21.5703125" style="127" customWidth="1"/>
    <col min="4614" max="4614" width="16.85546875" style="127" customWidth="1"/>
    <col min="4615" max="4615" width="17.5703125" style="127" customWidth="1"/>
    <col min="4616" max="4864" width="9.140625" style="127"/>
    <col min="4865" max="4865" width="10.42578125" style="127" customWidth="1"/>
    <col min="4866" max="4866" width="17.42578125" style="127" customWidth="1"/>
    <col min="4867" max="4867" width="19.7109375" style="127" customWidth="1"/>
    <col min="4868" max="4868" width="31.28515625" style="127" customWidth="1"/>
    <col min="4869" max="4869" width="21.5703125" style="127" customWidth="1"/>
    <col min="4870" max="4870" width="16.85546875" style="127" customWidth="1"/>
    <col min="4871" max="4871" width="17.5703125" style="127" customWidth="1"/>
    <col min="4872" max="5120" width="9.140625" style="127"/>
    <col min="5121" max="5121" width="10.42578125" style="127" customWidth="1"/>
    <col min="5122" max="5122" width="17.42578125" style="127" customWidth="1"/>
    <col min="5123" max="5123" width="19.7109375" style="127" customWidth="1"/>
    <col min="5124" max="5124" width="31.28515625" style="127" customWidth="1"/>
    <col min="5125" max="5125" width="21.5703125" style="127" customWidth="1"/>
    <col min="5126" max="5126" width="16.85546875" style="127" customWidth="1"/>
    <col min="5127" max="5127" width="17.5703125" style="127" customWidth="1"/>
    <col min="5128" max="5376" width="9.140625" style="127"/>
    <col min="5377" max="5377" width="10.42578125" style="127" customWidth="1"/>
    <col min="5378" max="5378" width="17.42578125" style="127" customWidth="1"/>
    <col min="5379" max="5379" width="19.7109375" style="127" customWidth="1"/>
    <col min="5380" max="5380" width="31.28515625" style="127" customWidth="1"/>
    <col min="5381" max="5381" width="21.5703125" style="127" customWidth="1"/>
    <col min="5382" max="5382" width="16.85546875" style="127" customWidth="1"/>
    <col min="5383" max="5383" width="17.5703125" style="127" customWidth="1"/>
    <col min="5384" max="5632" width="9.140625" style="127"/>
    <col min="5633" max="5633" width="10.42578125" style="127" customWidth="1"/>
    <col min="5634" max="5634" width="17.42578125" style="127" customWidth="1"/>
    <col min="5635" max="5635" width="19.7109375" style="127" customWidth="1"/>
    <col min="5636" max="5636" width="31.28515625" style="127" customWidth="1"/>
    <col min="5637" max="5637" width="21.5703125" style="127" customWidth="1"/>
    <col min="5638" max="5638" width="16.85546875" style="127" customWidth="1"/>
    <col min="5639" max="5639" width="17.5703125" style="127" customWidth="1"/>
    <col min="5640" max="5888" width="9.140625" style="127"/>
    <col min="5889" max="5889" width="10.42578125" style="127" customWidth="1"/>
    <col min="5890" max="5890" width="17.42578125" style="127" customWidth="1"/>
    <col min="5891" max="5891" width="19.7109375" style="127" customWidth="1"/>
    <col min="5892" max="5892" width="31.28515625" style="127" customWidth="1"/>
    <col min="5893" max="5893" width="21.5703125" style="127" customWidth="1"/>
    <col min="5894" max="5894" width="16.85546875" style="127" customWidth="1"/>
    <col min="5895" max="5895" width="17.5703125" style="127" customWidth="1"/>
    <col min="5896" max="6144" width="9.140625" style="127"/>
    <col min="6145" max="6145" width="10.42578125" style="127" customWidth="1"/>
    <col min="6146" max="6146" width="17.42578125" style="127" customWidth="1"/>
    <col min="6147" max="6147" width="19.7109375" style="127" customWidth="1"/>
    <col min="6148" max="6148" width="31.28515625" style="127" customWidth="1"/>
    <col min="6149" max="6149" width="21.5703125" style="127" customWidth="1"/>
    <col min="6150" max="6150" width="16.85546875" style="127" customWidth="1"/>
    <col min="6151" max="6151" width="17.5703125" style="127" customWidth="1"/>
    <col min="6152" max="6400" width="9.140625" style="127"/>
    <col min="6401" max="6401" width="10.42578125" style="127" customWidth="1"/>
    <col min="6402" max="6402" width="17.42578125" style="127" customWidth="1"/>
    <col min="6403" max="6403" width="19.7109375" style="127" customWidth="1"/>
    <col min="6404" max="6404" width="31.28515625" style="127" customWidth="1"/>
    <col min="6405" max="6405" width="21.5703125" style="127" customWidth="1"/>
    <col min="6406" max="6406" width="16.85546875" style="127" customWidth="1"/>
    <col min="6407" max="6407" width="17.5703125" style="127" customWidth="1"/>
    <col min="6408" max="6656" width="9.140625" style="127"/>
    <col min="6657" max="6657" width="10.42578125" style="127" customWidth="1"/>
    <col min="6658" max="6658" width="17.42578125" style="127" customWidth="1"/>
    <col min="6659" max="6659" width="19.7109375" style="127" customWidth="1"/>
    <col min="6660" max="6660" width="31.28515625" style="127" customWidth="1"/>
    <col min="6661" max="6661" width="21.5703125" style="127" customWidth="1"/>
    <col min="6662" max="6662" width="16.85546875" style="127" customWidth="1"/>
    <col min="6663" max="6663" width="17.5703125" style="127" customWidth="1"/>
    <col min="6664" max="6912" width="9.140625" style="127"/>
    <col min="6913" max="6913" width="10.42578125" style="127" customWidth="1"/>
    <col min="6914" max="6914" width="17.42578125" style="127" customWidth="1"/>
    <col min="6915" max="6915" width="19.7109375" style="127" customWidth="1"/>
    <col min="6916" max="6916" width="31.28515625" style="127" customWidth="1"/>
    <col min="6917" max="6917" width="21.5703125" style="127" customWidth="1"/>
    <col min="6918" max="6918" width="16.85546875" style="127" customWidth="1"/>
    <col min="6919" max="6919" width="17.5703125" style="127" customWidth="1"/>
    <col min="6920" max="7168" width="9.140625" style="127"/>
    <col min="7169" max="7169" width="10.42578125" style="127" customWidth="1"/>
    <col min="7170" max="7170" width="17.42578125" style="127" customWidth="1"/>
    <col min="7171" max="7171" width="19.7109375" style="127" customWidth="1"/>
    <col min="7172" max="7172" width="31.28515625" style="127" customWidth="1"/>
    <col min="7173" max="7173" width="21.5703125" style="127" customWidth="1"/>
    <col min="7174" max="7174" width="16.85546875" style="127" customWidth="1"/>
    <col min="7175" max="7175" width="17.5703125" style="127" customWidth="1"/>
    <col min="7176" max="7424" width="9.140625" style="127"/>
    <col min="7425" max="7425" width="10.42578125" style="127" customWidth="1"/>
    <col min="7426" max="7426" width="17.42578125" style="127" customWidth="1"/>
    <col min="7427" max="7427" width="19.7109375" style="127" customWidth="1"/>
    <col min="7428" max="7428" width="31.28515625" style="127" customWidth="1"/>
    <col min="7429" max="7429" width="21.5703125" style="127" customWidth="1"/>
    <col min="7430" max="7430" width="16.85546875" style="127" customWidth="1"/>
    <col min="7431" max="7431" width="17.5703125" style="127" customWidth="1"/>
    <col min="7432" max="7680" width="9.140625" style="127"/>
    <col min="7681" max="7681" width="10.42578125" style="127" customWidth="1"/>
    <col min="7682" max="7682" width="17.42578125" style="127" customWidth="1"/>
    <col min="7683" max="7683" width="19.7109375" style="127" customWidth="1"/>
    <col min="7684" max="7684" width="31.28515625" style="127" customWidth="1"/>
    <col min="7685" max="7685" width="21.5703125" style="127" customWidth="1"/>
    <col min="7686" max="7686" width="16.85546875" style="127" customWidth="1"/>
    <col min="7687" max="7687" width="17.5703125" style="127" customWidth="1"/>
    <col min="7688" max="7936" width="9.140625" style="127"/>
    <col min="7937" max="7937" width="10.42578125" style="127" customWidth="1"/>
    <col min="7938" max="7938" width="17.42578125" style="127" customWidth="1"/>
    <col min="7939" max="7939" width="19.7109375" style="127" customWidth="1"/>
    <col min="7940" max="7940" width="31.28515625" style="127" customWidth="1"/>
    <col min="7941" max="7941" width="21.5703125" style="127" customWidth="1"/>
    <col min="7942" max="7942" width="16.85546875" style="127" customWidth="1"/>
    <col min="7943" max="7943" width="17.5703125" style="127" customWidth="1"/>
    <col min="7944" max="8192" width="9.140625" style="127"/>
    <col min="8193" max="8193" width="10.42578125" style="127" customWidth="1"/>
    <col min="8194" max="8194" width="17.42578125" style="127" customWidth="1"/>
    <col min="8195" max="8195" width="19.7109375" style="127" customWidth="1"/>
    <col min="8196" max="8196" width="31.28515625" style="127" customWidth="1"/>
    <col min="8197" max="8197" width="21.5703125" style="127" customWidth="1"/>
    <col min="8198" max="8198" width="16.85546875" style="127" customWidth="1"/>
    <col min="8199" max="8199" width="17.5703125" style="127" customWidth="1"/>
    <col min="8200" max="8448" width="9.140625" style="127"/>
    <col min="8449" max="8449" width="10.42578125" style="127" customWidth="1"/>
    <col min="8450" max="8450" width="17.42578125" style="127" customWidth="1"/>
    <col min="8451" max="8451" width="19.7109375" style="127" customWidth="1"/>
    <col min="8452" max="8452" width="31.28515625" style="127" customWidth="1"/>
    <col min="8453" max="8453" width="21.5703125" style="127" customWidth="1"/>
    <col min="8454" max="8454" width="16.85546875" style="127" customWidth="1"/>
    <col min="8455" max="8455" width="17.5703125" style="127" customWidth="1"/>
    <col min="8456" max="8704" width="9.140625" style="127"/>
    <col min="8705" max="8705" width="10.42578125" style="127" customWidth="1"/>
    <col min="8706" max="8706" width="17.42578125" style="127" customWidth="1"/>
    <col min="8707" max="8707" width="19.7109375" style="127" customWidth="1"/>
    <col min="8708" max="8708" width="31.28515625" style="127" customWidth="1"/>
    <col min="8709" max="8709" width="21.5703125" style="127" customWidth="1"/>
    <col min="8710" max="8710" width="16.85546875" style="127" customWidth="1"/>
    <col min="8711" max="8711" width="17.5703125" style="127" customWidth="1"/>
    <col min="8712" max="8960" width="9.140625" style="127"/>
    <col min="8961" max="8961" width="10.42578125" style="127" customWidth="1"/>
    <col min="8962" max="8962" width="17.42578125" style="127" customWidth="1"/>
    <col min="8963" max="8963" width="19.7109375" style="127" customWidth="1"/>
    <col min="8964" max="8964" width="31.28515625" style="127" customWidth="1"/>
    <col min="8965" max="8965" width="21.5703125" style="127" customWidth="1"/>
    <col min="8966" max="8966" width="16.85546875" style="127" customWidth="1"/>
    <col min="8967" max="8967" width="17.5703125" style="127" customWidth="1"/>
    <col min="8968" max="9216" width="9.140625" style="127"/>
    <col min="9217" max="9217" width="10.42578125" style="127" customWidth="1"/>
    <col min="9218" max="9218" width="17.42578125" style="127" customWidth="1"/>
    <col min="9219" max="9219" width="19.7109375" style="127" customWidth="1"/>
    <col min="9220" max="9220" width="31.28515625" style="127" customWidth="1"/>
    <col min="9221" max="9221" width="21.5703125" style="127" customWidth="1"/>
    <col min="9222" max="9222" width="16.85546875" style="127" customWidth="1"/>
    <col min="9223" max="9223" width="17.5703125" style="127" customWidth="1"/>
    <col min="9224" max="9472" width="9.140625" style="127"/>
    <col min="9473" max="9473" width="10.42578125" style="127" customWidth="1"/>
    <col min="9474" max="9474" width="17.42578125" style="127" customWidth="1"/>
    <col min="9475" max="9475" width="19.7109375" style="127" customWidth="1"/>
    <col min="9476" max="9476" width="31.28515625" style="127" customWidth="1"/>
    <col min="9477" max="9477" width="21.5703125" style="127" customWidth="1"/>
    <col min="9478" max="9478" width="16.85546875" style="127" customWidth="1"/>
    <col min="9479" max="9479" width="17.5703125" style="127" customWidth="1"/>
    <col min="9480" max="9728" width="9.140625" style="127"/>
    <col min="9729" max="9729" width="10.42578125" style="127" customWidth="1"/>
    <col min="9730" max="9730" width="17.42578125" style="127" customWidth="1"/>
    <col min="9731" max="9731" width="19.7109375" style="127" customWidth="1"/>
    <col min="9732" max="9732" width="31.28515625" style="127" customWidth="1"/>
    <col min="9733" max="9733" width="21.5703125" style="127" customWidth="1"/>
    <col min="9734" max="9734" width="16.85546875" style="127" customWidth="1"/>
    <col min="9735" max="9735" width="17.5703125" style="127" customWidth="1"/>
    <col min="9736" max="9984" width="9.140625" style="127"/>
    <col min="9985" max="9985" width="10.42578125" style="127" customWidth="1"/>
    <col min="9986" max="9986" width="17.42578125" style="127" customWidth="1"/>
    <col min="9987" max="9987" width="19.7109375" style="127" customWidth="1"/>
    <col min="9988" max="9988" width="31.28515625" style="127" customWidth="1"/>
    <col min="9989" max="9989" width="21.5703125" style="127" customWidth="1"/>
    <col min="9990" max="9990" width="16.85546875" style="127" customWidth="1"/>
    <col min="9991" max="9991" width="17.5703125" style="127" customWidth="1"/>
    <col min="9992" max="10240" width="9.140625" style="127"/>
    <col min="10241" max="10241" width="10.42578125" style="127" customWidth="1"/>
    <col min="10242" max="10242" width="17.42578125" style="127" customWidth="1"/>
    <col min="10243" max="10243" width="19.7109375" style="127" customWidth="1"/>
    <col min="10244" max="10244" width="31.28515625" style="127" customWidth="1"/>
    <col min="10245" max="10245" width="21.5703125" style="127" customWidth="1"/>
    <col min="10246" max="10246" width="16.85546875" style="127" customWidth="1"/>
    <col min="10247" max="10247" width="17.5703125" style="127" customWidth="1"/>
    <col min="10248" max="10496" width="9.140625" style="127"/>
    <col min="10497" max="10497" width="10.42578125" style="127" customWidth="1"/>
    <col min="10498" max="10498" width="17.42578125" style="127" customWidth="1"/>
    <col min="10499" max="10499" width="19.7109375" style="127" customWidth="1"/>
    <col min="10500" max="10500" width="31.28515625" style="127" customWidth="1"/>
    <col min="10501" max="10501" width="21.5703125" style="127" customWidth="1"/>
    <col min="10502" max="10502" width="16.85546875" style="127" customWidth="1"/>
    <col min="10503" max="10503" width="17.5703125" style="127" customWidth="1"/>
    <col min="10504" max="10752" width="9.140625" style="127"/>
    <col min="10753" max="10753" width="10.42578125" style="127" customWidth="1"/>
    <col min="10754" max="10754" width="17.42578125" style="127" customWidth="1"/>
    <col min="10755" max="10755" width="19.7109375" style="127" customWidth="1"/>
    <col min="10756" max="10756" width="31.28515625" style="127" customWidth="1"/>
    <col min="10757" max="10757" width="21.5703125" style="127" customWidth="1"/>
    <col min="10758" max="10758" width="16.85546875" style="127" customWidth="1"/>
    <col min="10759" max="10759" width="17.5703125" style="127" customWidth="1"/>
    <col min="10760" max="11008" width="9.140625" style="127"/>
    <col min="11009" max="11009" width="10.42578125" style="127" customWidth="1"/>
    <col min="11010" max="11010" width="17.42578125" style="127" customWidth="1"/>
    <col min="11011" max="11011" width="19.7109375" style="127" customWidth="1"/>
    <col min="11012" max="11012" width="31.28515625" style="127" customWidth="1"/>
    <col min="11013" max="11013" width="21.5703125" style="127" customWidth="1"/>
    <col min="11014" max="11014" width="16.85546875" style="127" customWidth="1"/>
    <col min="11015" max="11015" width="17.5703125" style="127" customWidth="1"/>
    <col min="11016" max="11264" width="9.140625" style="127"/>
    <col min="11265" max="11265" width="10.42578125" style="127" customWidth="1"/>
    <col min="11266" max="11266" width="17.42578125" style="127" customWidth="1"/>
    <col min="11267" max="11267" width="19.7109375" style="127" customWidth="1"/>
    <col min="11268" max="11268" width="31.28515625" style="127" customWidth="1"/>
    <col min="11269" max="11269" width="21.5703125" style="127" customWidth="1"/>
    <col min="11270" max="11270" width="16.85546875" style="127" customWidth="1"/>
    <col min="11271" max="11271" width="17.5703125" style="127" customWidth="1"/>
    <col min="11272" max="11520" width="9.140625" style="127"/>
    <col min="11521" max="11521" width="10.42578125" style="127" customWidth="1"/>
    <col min="11522" max="11522" width="17.42578125" style="127" customWidth="1"/>
    <col min="11523" max="11523" width="19.7109375" style="127" customWidth="1"/>
    <col min="11524" max="11524" width="31.28515625" style="127" customWidth="1"/>
    <col min="11525" max="11525" width="21.5703125" style="127" customWidth="1"/>
    <col min="11526" max="11526" width="16.85546875" style="127" customWidth="1"/>
    <col min="11527" max="11527" width="17.5703125" style="127" customWidth="1"/>
    <col min="11528" max="11776" width="9.140625" style="127"/>
    <col min="11777" max="11777" width="10.42578125" style="127" customWidth="1"/>
    <col min="11778" max="11778" width="17.42578125" style="127" customWidth="1"/>
    <col min="11779" max="11779" width="19.7109375" style="127" customWidth="1"/>
    <col min="11780" max="11780" width="31.28515625" style="127" customWidth="1"/>
    <col min="11781" max="11781" width="21.5703125" style="127" customWidth="1"/>
    <col min="11782" max="11782" width="16.85546875" style="127" customWidth="1"/>
    <col min="11783" max="11783" width="17.5703125" style="127" customWidth="1"/>
    <col min="11784" max="12032" width="9.140625" style="127"/>
    <col min="12033" max="12033" width="10.42578125" style="127" customWidth="1"/>
    <col min="12034" max="12034" width="17.42578125" style="127" customWidth="1"/>
    <col min="12035" max="12035" width="19.7109375" style="127" customWidth="1"/>
    <col min="12036" max="12036" width="31.28515625" style="127" customWidth="1"/>
    <col min="12037" max="12037" width="21.5703125" style="127" customWidth="1"/>
    <col min="12038" max="12038" width="16.85546875" style="127" customWidth="1"/>
    <col min="12039" max="12039" width="17.5703125" style="127" customWidth="1"/>
    <col min="12040" max="12288" width="9.140625" style="127"/>
    <col min="12289" max="12289" width="10.42578125" style="127" customWidth="1"/>
    <col min="12290" max="12290" width="17.42578125" style="127" customWidth="1"/>
    <col min="12291" max="12291" width="19.7109375" style="127" customWidth="1"/>
    <col min="12292" max="12292" width="31.28515625" style="127" customWidth="1"/>
    <col min="12293" max="12293" width="21.5703125" style="127" customWidth="1"/>
    <col min="12294" max="12294" width="16.85546875" style="127" customWidth="1"/>
    <col min="12295" max="12295" width="17.5703125" style="127" customWidth="1"/>
    <col min="12296" max="12544" width="9.140625" style="127"/>
    <col min="12545" max="12545" width="10.42578125" style="127" customWidth="1"/>
    <col min="12546" max="12546" width="17.42578125" style="127" customWidth="1"/>
    <col min="12547" max="12547" width="19.7109375" style="127" customWidth="1"/>
    <col min="12548" max="12548" width="31.28515625" style="127" customWidth="1"/>
    <col min="12549" max="12549" width="21.5703125" style="127" customWidth="1"/>
    <col min="12550" max="12550" width="16.85546875" style="127" customWidth="1"/>
    <col min="12551" max="12551" width="17.5703125" style="127" customWidth="1"/>
    <col min="12552" max="12800" width="9.140625" style="127"/>
    <col min="12801" max="12801" width="10.42578125" style="127" customWidth="1"/>
    <col min="12802" max="12802" width="17.42578125" style="127" customWidth="1"/>
    <col min="12803" max="12803" width="19.7109375" style="127" customWidth="1"/>
    <col min="12804" max="12804" width="31.28515625" style="127" customWidth="1"/>
    <col min="12805" max="12805" width="21.5703125" style="127" customWidth="1"/>
    <col min="12806" max="12806" width="16.85546875" style="127" customWidth="1"/>
    <col min="12807" max="12807" width="17.5703125" style="127" customWidth="1"/>
    <col min="12808" max="13056" width="9.140625" style="127"/>
    <col min="13057" max="13057" width="10.42578125" style="127" customWidth="1"/>
    <col min="13058" max="13058" width="17.42578125" style="127" customWidth="1"/>
    <col min="13059" max="13059" width="19.7109375" style="127" customWidth="1"/>
    <col min="13060" max="13060" width="31.28515625" style="127" customWidth="1"/>
    <col min="13061" max="13061" width="21.5703125" style="127" customWidth="1"/>
    <col min="13062" max="13062" width="16.85546875" style="127" customWidth="1"/>
    <col min="13063" max="13063" width="17.5703125" style="127" customWidth="1"/>
    <col min="13064" max="13312" width="9.140625" style="127"/>
    <col min="13313" max="13313" width="10.42578125" style="127" customWidth="1"/>
    <col min="13314" max="13314" width="17.42578125" style="127" customWidth="1"/>
    <col min="13315" max="13315" width="19.7109375" style="127" customWidth="1"/>
    <col min="13316" max="13316" width="31.28515625" style="127" customWidth="1"/>
    <col min="13317" max="13317" width="21.5703125" style="127" customWidth="1"/>
    <col min="13318" max="13318" width="16.85546875" style="127" customWidth="1"/>
    <col min="13319" max="13319" width="17.5703125" style="127" customWidth="1"/>
    <col min="13320" max="13568" width="9.140625" style="127"/>
    <col min="13569" max="13569" width="10.42578125" style="127" customWidth="1"/>
    <col min="13570" max="13570" width="17.42578125" style="127" customWidth="1"/>
    <col min="13571" max="13571" width="19.7109375" style="127" customWidth="1"/>
    <col min="13572" max="13572" width="31.28515625" style="127" customWidth="1"/>
    <col min="13573" max="13573" width="21.5703125" style="127" customWidth="1"/>
    <col min="13574" max="13574" width="16.85546875" style="127" customWidth="1"/>
    <col min="13575" max="13575" width="17.5703125" style="127" customWidth="1"/>
    <col min="13576" max="13824" width="9.140625" style="127"/>
    <col min="13825" max="13825" width="10.42578125" style="127" customWidth="1"/>
    <col min="13826" max="13826" width="17.42578125" style="127" customWidth="1"/>
    <col min="13827" max="13827" width="19.7109375" style="127" customWidth="1"/>
    <col min="13828" max="13828" width="31.28515625" style="127" customWidth="1"/>
    <col min="13829" max="13829" width="21.5703125" style="127" customWidth="1"/>
    <col min="13830" max="13830" width="16.85546875" style="127" customWidth="1"/>
    <col min="13831" max="13831" width="17.5703125" style="127" customWidth="1"/>
    <col min="13832" max="14080" width="9.140625" style="127"/>
    <col min="14081" max="14081" width="10.42578125" style="127" customWidth="1"/>
    <col min="14082" max="14082" width="17.42578125" style="127" customWidth="1"/>
    <col min="14083" max="14083" width="19.7109375" style="127" customWidth="1"/>
    <col min="14084" max="14084" width="31.28515625" style="127" customWidth="1"/>
    <col min="14085" max="14085" width="21.5703125" style="127" customWidth="1"/>
    <col min="14086" max="14086" width="16.85546875" style="127" customWidth="1"/>
    <col min="14087" max="14087" width="17.5703125" style="127" customWidth="1"/>
    <col min="14088" max="14336" width="9.140625" style="127"/>
    <col min="14337" max="14337" width="10.42578125" style="127" customWidth="1"/>
    <col min="14338" max="14338" width="17.42578125" style="127" customWidth="1"/>
    <col min="14339" max="14339" width="19.7109375" style="127" customWidth="1"/>
    <col min="14340" max="14340" width="31.28515625" style="127" customWidth="1"/>
    <col min="14341" max="14341" width="21.5703125" style="127" customWidth="1"/>
    <col min="14342" max="14342" width="16.85546875" style="127" customWidth="1"/>
    <col min="14343" max="14343" width="17.5703125" style="127" customWidth="1"/>
    <col min="14344" max="14592" width="9.140625" style="127"/>
    <col min="14593" max="14593" width="10.42578125" style="127" customWidth="1"/>
    <col min="14594" max="14594" width="17.42578125" style="127" customWidth="1"/>
    <col min="14595" max="14595" width="19.7109375" style="127" customWidth="1"/>
    <col min="14596" max="14596" width="31.28515625" style="127" customWidth="1"/>
    <col min="14597" max="14597" width="21.5703125" style="127" customWidth="1"/>
    <col min="14598" max="14598" width="16.85546875" style="127" customWidth="1"/>
    <col min="14599" max="14599" width="17.5703125" style="127" customWidth="1"/>
    <col min="14600" max="14848" width="9.140625" style="127"/>
    <col min="14849" max="14849" width="10.42578125" style="127" customWidth="1"/>
    <col min="14850" max="14850" width="17.42578125" style="127" customWidth="1"/>
    <col min="14851" max="14851" width="19.7109375" style="127" customWidth="1"/>
    <col min="14852" max="14852" width="31.28515625" style="127" customWidth="1"/>
    <col min="14853" max="14853" width="21.5703125" style="127" customWidth="1"/>
    <col min="14854" max="14854" width="16.85546875" style="127" customWidth="1"/>
    <col min="14855" max="14855" width="17.5703125" style="127" customWidth="1"/>
    <col min="14856" max="15104" width="9.140625" style="127"/>
    <col min="15105" max="15105" width="10.42578125" style="127" customWidth="1"/>
    <col min="15106" max="15106" width="17.42578125" style="127" customWidth="1"/>
    <col min="15107" max="15107" width="19.7109375" style="127" customWidth="1"/>
    <col min="15108" max="15108" width="31.28515625" style="127" customWidth="1"/>
    <col min="15109" max="15109" width="21.5703125" style="127" customWidth="1"/>
    <col min="15110" max="15110" width="16.85546875" style="127" customWidth="1"/>
    <col min="15111" max="15111" width="17.5703125" style="127" customWidth="1"/>
    <col min="15112" max="15360" width="9.140625" style="127"/>
    <col min="15361" max="15361" width="10.42578125" style="127" customWidth="1"/>
    <col min="15362" max="15362" width="17.42578125" style="127" customWidth="1"/>
    <col min="15363" max="15363" width="19.7109375" style="127" customWidth="1"/>
    <col min="15364" max="15364" width="31.28515625" style="127" customWidth="1"/>
    <col min="15365" max="15365" width="21.5703125" style="127" customWidth="1"/>
    <col min="15366" max="15366" width="16.85546875" style="127" customWidth="1"/>
    <col min="15367" max="15367" width="17.5703125" style="127" customWidth="1"/>
    <col min="15368" max="15616" width="9.140625" style="127"/>
    <col min="15617" max="15617" width="10.42578125" style="127" customWidth="1"/>
    <col min="15618" max="15618" width="17.42578125" style="127" customWidth="1"/>
    <col min="15619" max="15619" width="19.7109375" style="127" customWidth="1"/>
    <col min="15620" max="15620" width="31.28515625" style="127" customWidth="1"/>
    <col min="15621" max="15621" width="21.5703125" style="127" customWidth="1"/>
    <col min="15622" max="15622" width="16.85546875" style="127" customWidth="1"/>
    <col min="15623" max="15623" width="17.5703125" style="127" customWidth="1"/>
    <col min="15624" max="15872" width="9.140625" style="127"/>
    <col min="15873" max="15873" width="10.42578125" style="127" customWidth="1"/>
    <col min="15874" max="15874" width="17.42578125" style="127" customWidth="1"/>
    <col min="15875" max="15875" width="19.7109375" style="127" customWidth="1"/>
    <col min="15876" max="15876" width="31.28515625" style="127" customWidth="1"/>
    <col min="15877" max="15877" width="21.5703125" style="127" customWidth="1"/>
    <col min="15878" max="15878" width="16.85546875" style="127" customWidth="1"/>
    <col min="15879" max="15879" width="17.5703125" style="127" customWidth="1"/>
    <col min="15880" max="16128" width="9.140625" style="127"/>
    <col min="16129" max="16129" width="10.42578125" style="127" customWidth="1"/>
    <col min="16130" max="16130" width="17.42578125" style="127" customWidth="1"/>
    <col min="16131" max="16131" width="19.7109375" style="127" customWidth="1"/>
    <col min="16132" max="16132" width="31.28515625" style="127" customWidth="1"/>
    <col min="16133" max="16133" width="21.5703125" style="127" customWidth="1"/>
    <col min="16134" max="16134" width="16.85546875" style="127" customWidth="1"/>
    <col min="16135" max="16135" width="17.5703125" style="127" customWidth="1"/>
    <col min="16136" max="16384" width="9.140625" style="127"/>
  </cols>
  <sheetData>
    <row r="1" spans="1:8" ht="87" customHeight="1">
      <c r="A1" s="126" t="s">
        <v>178</v>
      </c>
      <c r="B1" s="126"/>
      <c r="C1" s="126"/>
      <c r="D1" s="126"/>
      <c r="E1" s="126"/>
      <c r="F1" s="126"/>
      <c r="G1" s="126"/>
      <c r="H1" s="126"/>
    </row>
    <row r="2" spans="1:8" ht="15.75" thickBot="1">
      <c r="A2" s="128" t="s">
        <v>179</v>
      </c>
      <c r="B2" s="128"/>
      <c r="C2" s="128"/>
      <c r="D2" s="128"/>
      <c r="E2" s="128"/>
      <c r="F2" s="128"/>
      <c r="G2" s="128"/>
      <c r="H2" s="128"/>
    </row>
    <row r="3" spans="1:8" ht="15.75" thickBot="1">
      <c r="A3" s="129" t="s">
        <v>180</v>
      </c>
      <c r="B3" s="129"/>
      <c r="C3" s="129"/>
      <c r="D3" s="129"/>
      <c r="E3" s="129"/>
      <c r="F3" s="129"/>
      <c r="G3" s="129"/>
      <c r="H3" s="129"/>
    </row>
    <row r="4" spans="1:8">
      <c r="A4" s="129"/>
      <c r="B4" s="129"/>
      <c r="C4" s="129"/>
      <c r="D4" s="129"/>
      <c r="E4" s="129"/>
      <c r="F4" s="129"/>
      <c r="G4" s="129"/>
      <c r="H4" s="129"/>
    </row>
    <row r="5" spans="1:8">
      <c r="A5" s="130" t="s">
        <v>1</v>
      </c>
      <c r="B5" s="130"/>
      <c r="C5" s="130"/>
      <c r="D5" s="131" t="s">
        <v>181</v>
      </c>
      <c r="E5" s="131"/>
      <c r="F5" s="131"/>
      <c r="G5" s="131"/>
      <c r="H5" s="132"/>
    </row>
    <row r="6" spans="1:8">
      <c r="A6" s="130" t="s">
        <v>3</v>
      </c>
      <c r="B6" s="130"/>
      <c r="C6" s="130"/>
      <c r="D6" s="133" t="s">
        <v>182</v>
      </c>
      <c r="E6" s="133"/>
      <c r="F6" s="133"/>
      <c r="G6" s="133"/>
      <c r="H6" s="133"/>
    </row>
    <row r="7" spans="1:8">
      <c r="A7" s="130" t="s">
        <v>5</v>
      </c>
      <c r="B7" s="130"/>
      <c r="C7" s="130"/>
      <c r="D7" s="134" t="s">
        <v>183</v>
      </c>
      <c r="E7" s="134"/>
      <c r="F7" s="134"/>
      <c r="G7" s="134"/>
      <c r="H7" s="134"/>
    </row>
    <row r="8" spans="1:8">
      <c r="A8" s="130" t="s">
        <v>7</v>
      </c>
      <c r="B8" s="130"/>
      <c r="C8" s="130"/>
      <c r="D8" s="134" t="s">
        <v>73</v>
      </c>
      <c r="E8" s="134"/>
      <c r="F8" s="134"/>
      <c r="G8" s="134"/>
      <c r="H8" s="134"/>
    </row>
    <row r="9" spans="1:8" ht="15.75" thickBot="1">
      <c r="A9" s="135" t="s">
        <v>8</v>
      </c>
      <c r="B9" s="135"/>
      <c r="C9" s="135"/>
      <c r="D9" s="136" t="s">
        <v>74</v>
      </c>
      <c r="E9" s="136"/>
      <c r="F9" s="136"/>
      <c r="G9" s="136"/>
      <c r="H9" s="136"/>
    </row>
    <row r="10" spans="1:8" ht="15.75" customHeight="1" thickBot="1">
      <c r="A10" s="137" t="s">
        <v>184</v>
      </c>
      <c r="B10" s="137"/>
      <c r="C10" s="137"/>
      <c r="D10" s="137"/>
      <c r="E10" s="137"/>
      <c r="F10" s="137"/>
      <c r="G10" s="137"/>
      <c r="H10" s="138"/>
    </row>
    <row r="11" spans="1:8">
      <c r="A11" s="139" t="s">
        <v>10</v>
      </c>
      <c r="B11" s="139" t="s">
        <v>185</v>
      </c>
      <c r="C11" s="139" t="s">
        <v>186</v>
      </c>
      <c r="D11" s="139" t="s">
        <v>187</v>
      </c>
      <c r="E11" s="139" t="s">
        <v>188</v>
      </c>
      <c r="F11" s="139" t="s">
        <v>189</v>
      </c>
      <c r="G11" s="139" t="s">
        <v>190</v>
      </c>
      <c r="H11" s="139" t="s">
        <v>191</v>
      </c>
    </row>
    <row r="12" spans="1:8" ht="15" customHeight="1">
      <c r="A12" s="140" t="s">
        <v>192</v>
      </c>
      <c r="B12" s="140" t="s">
        <v>25</v>
      </c>
      <c r="C12" s="140" t="s">
        <v>37</v>
      </c>
      <c r="D12" s="140" t="s">
        <v>73</v>
      </c>
      <c r="E12" s="140" t="s">
        <v>193</v>
      </c>
      <c r="F12" s="140" t="s">
        <v>194</v>
      </c>
      <c r="G12" s="140" t="s">
        <v>195</v>
      </c>
      <c r="H12" s="140" t="s">
        <v>196</v>
      </c>
    </row>
    <row r="13" spans="1:8">
      <c r="A13" s="140"/>
      <c r="B13" s="140"/>
      <c r="C13" s="140"/>
      <c r="D13" s="140"/>
      <c r="E13" s="140"/>
      <c r="F13" s="140" t="s">
        <v>197</v>
      </c>
      <c r="G13" s="140" t="s">
        <v>198</v>
      </c>
      <c r="H13" s="140" t="s">
        <v>199</v>
      </c>
    </row>
    <row r="14" spans="1:8">
      <c r="A14" s="140"/>
      <c r="B14" s="140"/>
      <c r="C14" s="140"/>
      <c r="D14" s="140"/>
      <c r="E14" s="140"/>
      <c r="F14" s="140" t="s">
        <v>200</v>
      </c>
      <c r="G14" s="140" t="s">
        <v>201</v>
      </c>
      <c r="H14" s="140" t="s">
        <v>196</v>
      </c>
    </row>
    <row r="15" spans="1:8" ht="15.75" thickBot="1">
      <c r="A15" s="140"/>
      <c r="B15" s="140"/>
      <c r="C15" s="140"/>
      <c r="D15" s="140"/>
      <c r="E15" s="141"/>
      <c r="F15" s="140"/>
      <c r="G15" s="140" t="s">
        <v>200</v>
      </c>
      <c r="H15" s="140" t="s">
        <v>202</v>
      </c>
    </row>
    <row r="16" spans="1:8">
      <c r="A16" s="142">
        <v>1</v>
      </c>
      <c r="B16" s="143" t="s">
        <v>78</v>
      </c>
      <c r="C16" s="143" t="s">
        <v>203</v>
      </c>
      <c r="D16" s="144">
        <v>29703</v>
      </c>
      <c r="E16" s="145" t="s">
        <v>204</v>
      </c>
      <c r="F16" s="146">
        <v>2</v>
      </c>
      <c r="G16" s="147" t="s">
        <v>205</v>
      </c>
      <c r="H16" s="148"/>
    </row>
    <row r="17" spans="1:8">
      <c r="A17" s="149">
        <v>2</v>
      </c>
      <c r="B17" s="150"/>
      <c r="C17" s="150"/>
      <c r="D17" s="151"/>
      <c r="E17" s="152" t="s">
        <v>206</v>
      </c>
      <c r="F17" s="153">
        <v>4</v>
      </c>
      <c r="G17" s="154" t="s">
        <v>205</v>
      </c>
      <c r="H17" s="155"/>
    </row>
    <row r="18" spans="1:8">
      <c r="A18" s="149">
        <v>3</v>
      </c>
      <c r="B18" s="150"/>
      <c r="C18" s="150"/>
      <c r="D18" s="151"/>
      <c r="E18" s="152" t="s">
        <v>207</v>
      </c>
      <c r="F18" s="153">
        <v>2</v>
      </c>
      <c r="G18" s="154" t="s">
        <v>205</v>
      </c>
      <c r="H18" s="155"/>
    </row>
    <row r="19" spans="1:8">
      <c r="A19" s="149">
        <v>4</v>
      </c>
      <c r="B19" s="150"/>
      <c r="C19" s="150"/>
      <c r="D19" s="151"/>
      <c r="E19" s="152" t="s">
        <v>208</v>
      </c>
      <c r="F19" s="153">
        <v>2</v>
      </c>
      <c r="G19" s="154" t="s">
        <v>205</v>
      </c>
      <c r="H19" s="155"/>
    </row>
    <row r="20" spans="1:8">
      <c r="A20" s="149">
        <v>5</v>
      </c>
      <c r="B20" s="150"/>
      <c r="C20" s="150"/>
      <c r="D20" s="151"/>
      <c r="E20" s="152" t="s">
        <v>209</v>
      </c>
      <c r="F20" s="153">
        <v>2</v>
      </c>
      <c r="G20" s="154" t="s">
        <v>205</v>
      </c>
      <c r="H20" s="155"/>
    </row>
    <row r="21" spans="1:8" ht="15.75" thickBot="1">
      <c r="A21" s="156">
        <v>6</v>
      </c>
      <c r="B21" s="157"/>
      <c r="C21" s="157"/>
      <c r="D21" s="158"/>
      <c r="E21" s="159" t="s">
        <v>210</v>
      </c>
      <c r="F21" s="160">
        <v>8</v>
      </c>
      <c r="G21" s="161">
        <v>7965.19</v>
      </c>
      <c r="H21" s="162" t="s">
        <v>45</v>
      </c>
    </row>
    <row r="22" spans="1:8" ht="15.75" thickBot="1">
      <c r="A22" s="163">
        <v>1</v>
      </c>
      <c r="B22" s="164" t="s">
        <v>141</v>
      </c>
      <c r="C22" s="164" t="s">
        <v>142</v>
      </c>
      <c r="D22" s="165">
        <v>31868</v>
      </c>
      <c r="E22" s="166" t="s">
        <v>205</v>
      </c>
      <c r="F22" s="167"/>
      <c r="G22" s="167"/>
      <c r="H22" s="168"/>
    </row>
    <row r="23" spans="1:8" ht="15.75" thickBot="1">
      <c r="A23" s="169">
        <v>1</v>
      </c>
      <c r="B23" s="170" t="s">
        <v>82</v>
      </c>
      <c r="C23" s="170" t="s">
        <v>83</v>
      </c>
      <c r="D23" s="171">
        <v>29776</v>
      </c>
      <c r="E23" s="172" t="s">
        <v>211</v>
      </c>
      <c r="F23" s="173">
        <v>20</v>
      </c>
      <c r="G23" s="174">
        <v>5000</v>
      </c>
      <c r="H23" s="175" t="s">
        <v>45</v>
      </c>
    </row>
    <row r="24" spans="1:8">
      <c r="A24" s="176">
        <v>1</v>
      </c>
      <c r="B24" s="143" t="s">
        <v>212</v>
      </c>
      <c r="C24" s="143" t="s">
        <v>109</v>
      </c>
      <c r="D24" s="144">
        <v>31150</v>
      </c>
      <c r="E24" s="145" t="s">
        <v>213</v>
      </c>
      <c r="F24" s="146">
        <v>60</v>
      </c>
      <c r="G24" s="147">
        <v>81000</v>
      </c>
      <c r="H24" s="177" t="s">
        <v>45</v>
      </c>
    </row>
    <row r="25" spans="1:8">
      <c r="A25" s="149">
        <v>2</v>
      </c>
      <c r="B25" s="150"/>
      <c r="C25" s="150"/>
      <c r="D25" s="178"/>
      <c r="E25" s="152" t="s">
        <v>214</v>
      </c>
      <c r="F25" s="153">
        <v>220</v>
      </c>
      <c r="G25" s="154">
        <v>12000</v>
      </c>
      <c r="H25" s="179" t="s">
        <v>45</v>
      </c>
    </row>
    <row r="26" spans="1:8">
      <c r="A26" s="149">
        <v>3</v>
      </c>
      <c r="B26" s="150"/>
      <c r="C26" s="150"/>
      <c r="D26" s="178"/>
      <c r="E26" s="152" t="s">
        <v>134</v>
      </c>
      <c r="F26" s="153">
        <v>32</v>
      </c>
      <c r="G26" s="154">
        <v>22000</v>
      </c>
      <c r="H26" s="179" t="s">
        <v>45</v>
      </c>
    </row>
    <row r="27" spans="1:8">
      <c r="A27" s="149">
        <v>4</v>
      </c>
      <c r="B27" s="150"/>
      <c r="C27" s="150"/>
      <c r="D27" s="178"/>
      <c r="E27" s="152" t="s">
        <v>215</v>
      </c>
      <c r="F27" s="153">
        <v>240</v>
      </c>
      <c r="G27" s="154">
        <v>42000</v>
      </c>
      <c r="H27" s="179" t="s">
        <v>45</v>
      </c>
    </row>
    <row r="28" spans="1:8">
      <c r="A28" s="149">
        <v>5</v>
      </c>
      <c r="B28" s="150"/>
      <c r="C28" s="150"/>
      <c r="D28" s="178"/>
      <c r="E28" s="152" t="s">
        <v>216</v>
      </c>
      <c r="F28" s="153">
        <v>88</v>
      </c>
      <c r="G28" s="154">
        <v>66000</v>
      </c>
      <c r="H28" s="179" t="s">
        <v>45</v>
      </c>
    </row>
    <row r="29" spans="1:8">
      <c r="A29" s="149">
        <v>6</v>
      </c>
      <c r="B29" s="150"/>
      <c r="C29" s="150"/>
      <c r="D29" s="178"/>
      <c r="E29" s="152" t="s">
        <v>217</v>
      </c>
      <c r="F29" s="153">
        <v>220</v>
      </c>
      <c r="G29" s="154">
        <v>33000</v>
      </c>
      <c r="H29" s="179" t="s">
        <v>45</v>
      </c>
    </row>
    <row r="30" spans="1:8">
      <c r="A30" s="149">
        <v>7</v>
      </c>
      <c r="B30" s="150"/>
      <c r="C30" s="150"/>
      <c r="D30" s="178"/>
      <c r="E30" s="152" t="s">
        <v>218</v>
      </c>
      <c r="F30" s="153">
        <v>114</v>
      </c>
      <c r="G30" s="154">
        <v>9120</v>
      </c>
      <c r="H30" s="179" t="s">
        <v>45</v>
      </c>
    </row>
    <row r="31" spans="1:8">
      <c r="A31" s="149">
        <v>8</v>
      </c>
      <c r="B31" s="150"/>
      <c r="C31" s="150"/>
      <c r="D31" s="178"/>
      <c r="E31" s="152" t="s">
        <v>219</v>
      </c>
      <c r="F31" s="153">
        <v>210</v>
      </c>
      <c r="G31" s="154">
        <v>17500</v>
      </c>
      <c r="H31" s="179" t="s">
        <v>45</v>
      </c>
    </row>
    <row r="32" spans="1:8">
      <c r="A32" s="149">
        <v>9</v>
      </c>
      <c r="B32" s="150"/>
      <c r="C32" s="150"/>
      <c r="D32" s="178"/>
      <c r="E32" s="152" t="s">
        <v>220</v>
      </c>
      <c r="F32" s="153">
        <v>80</v>
      </c>
      <c r="G32" s="154">
        <v>10000</v>
      </c>
      <c r="H32" s="179" t="s">
        <v>45</v>
      </c>
    </row>
    <row r="33" spans="1:8">
      <c r="A33" s="149">
        <v>10</v>
      </c>
      <c r="B33" s="150"/>
      <c r="C33" s="150"/>
      <c r="D33" s="178"/>
      <c r="E33" s="152" t="s">
        <v>221</v>
      </c>
      <c r="F33" s="153">
        <v>40</v>
      </c>
      <c r="G33" s="154">
        <v>7330</v>
      </c>
      <c r="H33" s="179" t="s">
        <v>45</v>
      </c>
    </row>
    <row r="34" spans="1:8">
      <c r="A34" s="149">
        <v>11</v>
      </c>
      <c r="B34" s="150"/>
      <c r="C34" s="150"/>
      <c r="D34" s="178"/>
      <c r="E34" s="152" t="s">
        <v>222</v>
      </c>
      <c r="F34" s="153">
        <v>8</v>
      </c>
      <c r="G34" s="154">
        <v>4000</v>
      </c>
      <c r="H34" s="179" t="s">
        <v>45</v>
      </c>
    </row>
    <row r="35" spans="1:8">
      <c r="A35" s="149">
        <v>12</v>
      </c>
      <c r="B35" s="150"/>
      <c r="C35" s="150"/>
      <c r="D35" s="178"/>
      <c r="E35" s="152" t="s">
        <v>223</v>
      </c>
      <c r="F35" s="153">
        <v>20</v>
      </c>
      <c r="G35" s="154">
        <v>2500</v>
      </c>
      <c r="H35" s="179" t="s">
        <v>45</v>
      </c>
    </row>
    <row r="36" spans="1:8" ht="15.75" thickBot="1">
      <c r="A36" s="180">
        <v>13</v>
      </c>
      <c r="B36" s="150"/>
      <c r="C36" s="150"/>
      <c r="D36" s="178"/>
      <c r="E36" s="181" t="s">
        <v>224</v>
      </c>
      <c r="F36" s="182">
        <v>120</v>
      </c>
      <c r="G36" s="183">
        <v>15000</v>
      </c>
      <c r="H36" s="184" t="s">
        <v>45</v>
      </c>
    </row>
    <row r="37" spans="1:8" ht="15" customHeight="1">
      <c r="A37" s="176">
        <v>1</v>
      </c>
      <c r="B37" s="143" t="s">
        <v>225</v>
      </c>
      <c r="C37" s="143" t="s">
        <v>106</v>
      </c>
      <c r="D37" s="185">
        <v>31026</v>
      </c>
      <c r="E37" s="186" t="s">
        <v>226</v>
      </c>
      <c r="F37" s="146">
        <v>4</v>
      </c>
      <c r="G37" s="147">
        <v>1500</v>
      </c>
      <c r="H37" s="148" t="s">
        <v>45</v>
      </c>
    </row>
    <row r="38" spans="1:8">
      <c r="A38" s="149">
        <v>2</v>
      </c>
      <c r="B38" s="150"/>
      <c r="C38" s="150"/>
      <c r="D38" s="178"/>
      <c r="E38" s="187" t="s">
        <v>227</v>
      </c>
      <c r="F38" s="153">
        <v>120</v>
      </c>
      <c r="G38" s="154">
        <v>19846.12</v>
      </c>
      <c r="H38" s="155" t="s">
        <v>45</v>
      </c>
    </row>
    <row r="39" spans="1:8">
      <c r="A39" s="149">
        <v>3</v>
      </c>
      <c r="B39" s="150"/>
      <c r="C39" s="150"/>
      <c r="D39" s="178"/>
      <c r="E39" s="152" t="s">
        <v>228</v>
      </c>
      <c r="F39" s="153">
        <v>120</v>
      </c>
      <c r="G39" s="154">
        <v>21134.7</v>
      </c>
      <c r="H39" s="155" t="s">
        <v>45</v>
      </c>
    </row>
    <row r="40" spans="1:8">
      <c r="A40" s="149">
        <v>4</v>
      </c>
      <c r="B40" s="150"/>
      <c r="C40" s="150"/>
      <c r="D40" s="178"/>
      <c r="E40" s="152" t="s">
        <v>229</v>
      </c>
      <c r="F40" s="153">
        <v>36</v>
      </c>
      <c r="G40" s="154">
        <v>6600</v>
      </c>
      <c r="H40" s="155" t="s">
        <v>45</v>
      </c>
    </row>
    <row r="41" spans="1:8">
      <c r="A41" s="149">
        <v>5</v>
      </c>
      <c r="B41" s="150"/>
      <c r="C41" s="150"/>
      <c r="D41" s="178"/>
      <c r="E41" s="187" t="s">
        <v>230</v>
      </c>
      <c r="F41" s="153">
        <v>192</v>
      </c>
      <c r="G41" s="154">
        <v>23925</v>
      </c>
      <c r="H41" s="155" t="s">
        <v>45</v>
      </c>
    </row>
    <row r="42" spans="1:8">
      <c r="A42" s="149">
        <v>6</v>
      </c>
      <c r="B42" s="150"/>
      <c r="C42" s="150"/>
      <c r="D42" s="178"/>
      <c r="E42" s="152" t="s">
        <v>231</v>
      </c>
      <c r="F42" s="153">
        <v>10</v>
      </c>
      <c r="G42" s="154">
        <v>1500</v>
      </c>
      <c r="H42" s="155" t="s">
        <v>45</v>
      </c>
    </row>
    <row r="43" spans="1:8">
      <c r="A43" s="149">
        <v>7</v>
      </c>
      <c r="B43" s="150"/>
      <c r="C43" s="150"/>
      <c r="D43" s="178"/>
      <c r="E43" s="152" t="s">
        <v>232</v>
      </c>
      <c r="F43" s="153">
        <v>192</v>
      </c>
      <c r="G43" s="154">
        <v>22800</v>
      </c>
      <c r="H43" s="155" t="s">
        <v>45</v>
      </c>
    </row>
    <row r="44" spans="1:8">
      <c r="A44" s="149">
        <v>8</v>
      </c>
      <c r="B44" s="150"/>
      <c r="C44" s="150"/>
      <c r="D44" s="178"/>
      <c r="E44" s="152" t="s">
        <v>233</v>
      </c>
      <c r="F44" s="153">
        <v>24</v>
      </c>
      <c r="G44" s="154">
        <v>3600</v>
      </c>
      <c r="H44" s="155" t="s">
        <v>45</v>
      </c>
    </row>
    <row r="45" spans="1:8">
      <c r="A45" s="149">
        <v>9</v>
      </c>
      <c r="B45" s="150"/>
      <c r="C45" s="150"/>
      <c r="D45" s="178"/>
      <c r="E45" s="152" t="s">
        <v>234</v>
      </c>
      <c r="F45" s="153">
        <v>24</v>
      </c>
      <c r="G45" s="154">
        <v>3600</v>
      </c>
      <c r="H45" s="155" t="s">
        <v>45</v>
      </c>
    </row>
    <row r="46" spans="1:8">
      <c r="A46" s="149">
        <v>10</v>
      </c>
      <c r="B46" s="150"/>
      <c r="C46" s="150"/>
      <c r="D46" s="178"/>
      <c r="E46" s="187" t="s">
        <v>235</v>
      </c>
      <c r="F46" s="153">
        <v>24</v>
      </c>
      <c r="G46" s="154">
        <v>3600</v>
      </c>
      <c r="H46" s="155" t="s">
        <v>45</v>
      </c>
    </row>
    <row r="47" spans="1:8">
      <c r="A47" s="149">
        <v>11</v>
      </c>
      <c r="B47" s="150"/>
      <c r="C47" s="150"/>
      <c r="D47" s="178"/>
      <c r="E47" s="187" t="s">
        <v>236</v>
      </c>
      <c r="F47" s="153">
        <v>24</v>
      </c>
      <c r="G47" s="154">
        <v>3600</v>
      </c>
      <c r="H47" s="155" t="s">
        <v>45</v>
      </c>
    </row>
    <row r="48" spans="1:8">
      <c r="A48" s="149">
        <v>12</v>
      </c>
      <c r="B48" s="150"/>
      <c r="C48" s="150"/>
      <c r="D48" s="178"/>
      <c r="E48" s="152" t="s">
        <v>237</v>
      </c>
      <c r="F48" s="153">
        <v>28</v>
      </c>
      <c r="G48" s="154">
        <v>4200</v>
      </c>
      <c r="H48" s="155" t="s">
        <v>45</v>
      </c>
    </row>
    <row r="49" spans="1:8">
      <c r="A49" s="149">
        <v>13</v>
      </c>
      <c r="B49" s="150"/>
      <c r="C49" s="150"/>
      <c r="D49" s="178"/>
      <c r="E49" s="152" t="s">
        <v>238</v>
      </c>
      <c r="F49" s="153">
        <v>28</v>
      </c>
      <c r="G49" s="154">
        <v>4200</v>
      </c>
      <c r="H49" s="155" t="s">
        <v>45</v>
      </c>
    </row>
    <row r="50" spans="1:8">
      <c r="A50" s="149">
        <v>14</v>
      </c>
      <c r="B50" s="150"/>
      <c r="C50" s="150"/>
      <c r="D50" s="178"/>
      <c r="E50" s="152" t="s">
        <v>239</v>
      </c>
      <c r="F50" s="153">
        <v>56</v>
      </c>
      <c r="G50" s="154">
        <v>8400</v>
      </c>
      <c r="H50" s="155" t="s">
        <v>45</v>
      </c>
    </row>
    <row r="51" spans="1:8">
      <c r="A51" s="149">
        <v>15</v>
      </c>
      <c r="B51" s="150"/>
      <c r="C51" s="150"/>
      <c r="D51" s="178"/>
      <c r="E51" s="152" t="s">
        <v>240</v>
      </c>
      <c r="F51" s="153">
        <v>192</v>
      </c>
      <c r="G51" s="154">
        <v>21600</v>
      </c>
      <c r="H51" s="155" t="s">
        <v>45</v>
      </c>
    </row>
    <row r="52" spans="1:8">
      <c r="A52" s="149">
        <v>16</v>
      </c>
      <c r="B52" s="150"/>
      <c r="C52" s="150"/>
      <c r="D52" s="178"/>
      <c r="E52" s="152" t="s">
        <v>241</v>
      </c>
      <c r="F52" s="153">
        <v>192</v>
      </c>
      <c r="G52" s="154">
        <v>18000</v>
      </c>
      <c r="H52" s="155" t="s">
        <v>45</v>
      </c>
    </row>
    <row r="53" spans="1:8">
      <c r="A53" s="149">
        <v>17</v>
      </c>
      <c r="B53" s="150"/>
      <c r="C53" s="150"/>
      <c r="D53" s="178"/>
      <c r="E53" s="187" t="s">
        <v>242</v>
      </c>
      <c r="F53" s="153">
        <v>192</v>
      </c>
      <c r="G53" s="154">
        <v>47630.77</v>
      </c>
      <c r="H53" s="155" t="s">
        <v>45</v>
      </c>
    </row>
    <row r="54" spans="1:8">
      <c r="A54" s="149">
        <v>18</v>
      </c>
      <c r="B54" s="150"/>
      <c r="C54" s="150"/>
      <c r="D54" s="178"/>
      <c r="E54" s="187" t="s">
        <v>243</v>
      </c>
      <c r="F54" s="153">
        <v>24</v>
      </c>
      <c r="G54" s="154">
        <v>3600</v>
      </c>
      <c r="H54" s="155" t="s">
        <v>45</v>
      </c>
    </row>
    <row r="55" spans="1:8">
      <c r="A55" s="149">
        <v>19</v>
      </c>
      <c r="B55" s="150"/>
      <c r="C55" s="150"/>
      <c r="D55" s="178"/>
      <c r="E55" s="152" t="s">
        <v>244</v>
      </c>
      <c r="F55" s="153">
        <v>24</v>
      </c>
      <c r="G55" s="154">
        <v>3600</v>
      </c>
      <c r="H55" s="155" t="s">
        <v>45</v>
      </c>
    </row>
    <row r="56" spans="1:8">
      <c r="A56" s="149">
        <v>20</v>
      </c>
      <c r="B56" s="150"/>
      <c r="C56" s="150"/>
      <c r="D56" s="178"/>
      <c r="E56" s="152" t="s">
        <v>245</v>
      </c>
      <c r="F56" s="153">
        <v>24</v>
      </c>
      <c r="G56" s="154">
        <v>3600</v>
      </c>
      <c r="H56" s="155" t="s">
        <v>45</v>
      </c>
    </row>
    <row r="57" spans="1:8">
      <c r="A57" s="149">
        <v>21</v>
      </c>
      <c r="B57" s="150"/>
      <c r="C57" s="150"/>
      <c r="D57" s="178"/>
      <c r="E57" s="152" t="s">
        <v>246</v>
      </c>
      <c r="F57" s="153">
        <v>24</v>
      </c>
      <c r="G57" s="154">
        <v>1350</v>
      </c>
      <c r="H57" s="155" t="s">
        <v>45</v>
      </c>
    </row>
    <row r="58" spans="1:8">
      <c r="A58" s="149">
        <v>22</v>
      </c>
      <c r="B58" s="150"/>
      <c r="C58" s="150"/>
      <c r="D58" s="178"/>
      <c r="E58" s="187" t="s">
        <v>247</v>
      </c>
      <c r="F58" s="153">
        <v>24</v>
      </c>
      <c r="G58" s="154">
        <v>3600</v>
      </c>
      <c r="H58" s="155" t="s">
        <v>45</v>
      </c>
    </row>
    <row r="59" spans="1:8">
      <c r="A59" s="149">
        <v>23</v>
      </c>
      <c r="B59" s="150"/>
      <c r="C59" s="150"/>
      <c r="D59" s="178"/>
      <c r="E59" s="152" t="s">
        <v>248</v>
      </c>
      <c r="F59" s="153">
        <v>24</v>
      </c>
      <c r="G59" s="154">
        <v>3600</v>
      </c>
      <c r="H59" s="155" t="s">
        <v>45</v>
      </c>
    </row>
    <row r="60" spans="1:8">
      <c r="A60" s="149">
        <v>24</v>
      </c>
      <c r="B60" s="150"/>
      <c r="C60" s="150"/>
      <c r="D60" s="178"/>
      <c r="E60" s="152" t="s">
        <v>249</v>
      </c>
      <c r="F60" s="153">
        <v>120</v>
      </c>
      <c r="G60" s="154">
        <v>19846.12</v>
      </c>
      <c r="H60" s="155" t="s">
        <v>45</v>
      </c>
    </row>
    <row r="61" spans="1:8">
      <c r="A61" s="149">
        <v>25</v>
      </c>
      <c r="B61" s="150"/>
      <c r="C61" s="150"/>
      <c r="D61" s="178"/>
      <c r="E61" s="152" t="s">
        <v>250</v>
      </c>
      <c r="F61" s="153">
        <v>6</v>
      </c>
      <c r="G61" s="154">
        <v>900</v>
      </c>
      <c r="H61" s="155" t="s">
        <v>45</v>
      </c>
    </row>
    <row r="62" spans="1:8">
      <c r="A62" s="149">
        <v>26</v>
      </c>
      <c r="B62" s="150"/>
      <c r="C62" s="150"/>
      <c r="D62" s="178"/>
      <c r="E62" s="152" t="s">
        <v>251</v>
      </c>
      <c r="F62" s="153">
        <v>56</v>
      </c>
      <c r="G62" s="154">
        <v>8400</v>
      </c>
      <c r="H62" s="155" t="s">
        <v>45</v>
      </c>
    </row>
    <row r="63" spans="1:8">
      <c r="A63" s="149">
        <v>27</v>
      </c>
      <c r="B63" s="150"/>
      <c r="C63" s="150"/>
      <c r="D63" s="178"/>
      <c r="E63" s="152" t="s">
        <v>252</v>
      </c>
      <c r="F63" s="153">
        <v>24</v>
      </c>
      <c r="G63" s="154">
        <v>3600</v>
      </c>
      <c r="H63" s="155" t="s">
        <v>45</v>
      </c>
    </row>
    <row r="64" spans="1:8">
      <c r="A64" s="149">
        <v>28</v>
      </c>
      <c r="B64" s="150"/>
      <c r="C64" s="150"/>
      <c r="D64" s="178"/>
      <c r="E64" s="152" t="s">
        <v>253</v>
      </c>
      <c r="F64" s="153">
        <v>56</v>
      </c>
      <c r="G64" s="154">
        <v>8400</v>
      </c>
      <c r="H64" s="155" t="s">
        <v>45</v>
      </c>
    </row>
    <row r="65" spans="1:8" ht="15.75" thickBot="1">
      <c r="A65" s="156">
        <v>29</v>
      </c>
      <c r="B65" s="157"/>
      <c r="C65" s="157"/>
      <c r="D65" s="188"/>
      <c r="E65" s="159" t="s">
        <v>254</v>
      </c>
      <c r="F65" s="160">
        <v>192</v>
      </c>
      <c r="G65" s="161">
        <v>79384.649999999994</v>
      </c>
      <c r="H65" s="162" t="s">
        <v>45</v>
      </c>
    </row>
    <row r="66" spans="1:8">
      <c r="A66" s="176">
        <v>1</v>
      </c>
      <c r="B66" s="143" t="s">
        <v>212</v>
      </c>
      <c r="C66" s="143" t="s">
        <v>109</v>
      </c>
      <c r="D66" s="144">
        <v>31150</v>
      </c>
      <c r="E66" s="145" t="s">
        <v>213</v>
      </c>
      <c r="F66" s="146">
        <v>60</v>
      </c>
      <c r="G66" s="147">
        <v>81000</v>
      </c>
      <c r="H66" s="177" t="s">
        <v>45</v>
      </c>
    </row>
    <row r="67" spans="1:8">
      <c r="A67" s="149">
        <v>2</v>
      </c>
      <c r="B67" s="150"/>
      <c r="C67" s="150"/>
      <c r="D67" s="178"/>
      <c r="E67" s="152" t="s">
        <v>214</v>
      </c>
      <c r="F67" s="153">
        <v>220</v>
      </c>
      <c r="G67" s="154">
        <v>12000</v>
      </c>
      <c r="H67" s="179" t="s">
        <v>45</v>
      </c>
    </row>
    <row r="68" spans="1:8">
      <c r="A68" s="149">
        <v>3</v>
      </c>
      <c r="B68" s="150"/>
      <c r="C68" s="150"/>
      <c r="D68" s="178"/>
      <c r="E68" s="152" t="s">
        <v>134</v>
      </c>
      <c r="F68" s="153">
        <v>32</v>
      </c>
      <c r="G68" s="154">
        <v>22000</v>
      </c>
      <c r="H68" s="179" t="s">
        <v>45</v>
      </c>
    </row>
    <row r="69" spans="1:8">
      <c r="A69" s="149">
        <v>4</v>
      </c>
      <c r="B69" s="150"/>
      <c r="C69" s="150"/>
      <c r="D69" s="178"/>
      <c r="E69" s="152" t="s">
        <v>215</v>
      </c>
      <c r="F69" s="153">
        <v>240</v>
      </c>
      <c r="G69" s="154">
        <v>42000</v>
      </c>
      <c r="H69" s="179" t="s">
        <v>45</v>
      </c>
    </row>
    <row r="70" spans="1:8">
      <c r="A70" s="149">
        <v>5</v>
      </c>
      <c r="B70" s="150"/>
      <c r="C70" s="150"/>
      <c r="D70" s="178"/>
      <c r="E70" s="152" t="s">
        <v>216</v>
      </c>
      <c r="F70" s="153">
        <v>88</v>
      </c>
      <c r="G70" s="154">
        <v>66000</v>
      </c>
      <c r="H70" s="179" t="s">
        <v>45</v>
      </c>
    </row>
    <row r="71" spans="1:8">
      <c r="A71" s="149">
        <v>6</v>
      </c>
      <c r="B71" s="150"/>
      <c r="C71" s="150"/>
      <c r="D71" s="178"/>
      <c r="E71" s="152" t="s">
        <v>217</v>
      </c>
      <c r="F71" s="153">
        <v>220</v>
      </c>
      <c r="G71" s="154">
        <v>33000</v>
      </c>
      <c r="H71" s="179" t="s">
        <v>45</v>
      </c>
    </row>
    <row r="72" spans="1:8">
      <c r="A72" s="149">
        <v>7</v>
      </c>
      <c r="B72" s="150"/>
      <c r="C72" s="150"/>
      <c r="D72" s="178"/>
      <c r="E72" s="152" t="s">
        <v>218</v>
      </c>
      <c r="F72" s="153">
        <v>114</v>
      </c>
      <c r="G72" s="154">
        <v>9120</v>
      </c>
      <c r="H72" s="179" t="s">
        <v>45</v>
      </c>
    </row>
    <row r="73" spans="1:8">
      <c r="A73" s="149">
        <v>8</v>
      </c>
      <c r="B73" s="150"/>
      <c r="C73" s="150"/>
      <c r="D73" s="178"/>
      <c r="E73" s="152" t="s">
        <v>219</v>
      </c>
      <c r="F73" s="153">
        <v>210</v>
      </c>
      <c r="G73" s="154">
        <v>17500</v>
      </c>
      <c r="H73" s="179" t="s">
        <v>45</v>
      </c>
    </row>
    <row r="74" spans="1:8">
      <c r="A74" s="149">
        <v>9</v>
      </c>
      <c r="B74" s="150"/>
      <c r="C74" s="150"/>
      <c r="D74" s="178"/>
      <c r="E74" s="152" t="s">
        <v>220</v>
      </c>
      <c r="F74" s="153">
        <v>80</v>
      </c>
      <c r="G74" s="154">
        <v>10000</v>
      </c>
      <c r="H74" s="179" t="s">
        <v>45</v>
      </c>
    </row>
    <row r="75" spans="1:8">
      <c r="A75" s="149">
        <v>10</v>
      </c>
      <c r="B75" s="150"/>
      <c r="C75" s="150"/>
      <c r="D75" s="178"/>
      <c r="E75" s="152" t="s">
        <v>221</v>
      </c>
      <c r="F75" s="153">
        <v>40</v>
      </c>
      <c r="G75" s="154">
        <v>7330</v>
      </c>
      <c r="H75" s="179" t="s">
        <v>45</v>
      </c>
    </row>
    <row r="76" spans="1:8">
      <c r="A76" s="149">
        <v>11</v>
      </c>
      <c r="B76" s="150"/>
      <c r="C76" s="150"/>
      <c r="D76" s="178"/>
      <c r="E76" s="152" t="s">
        <v>222</v>
      </c>
      <c r="F76" s="153">
        <v>8</v>
      </c>
      <c r="G76" s="154">
        <v>4000</v>
      </c>
      <c r="H76" s="179" t="s">
        <v>45</v>
      </c>
    </row>
    <row r="77" spans="1:8">
      <c r="A77" s="149">
        <v>12</v>
      </c>
      <c r="B77" s="150"/>
      <c r="C77" s="150"/>
      <c r="D77" s="178"/>
      <c r="E77" s="152" t="s">
        <v>223</v>
      </c>
      <c r="F77" s="153">
        <v>20</v>
      </c>
      <c r="G77" s="154">
        <v>2500</v>
      </c>
      <c r="H77" s="179" t="s">
        <v>45</v>
      </c>
    </row>
    <row r="78" spans="1:8" ht="15.75" thickBot="1">
      <c r="A78" s="156">
        <v>13</v>
      </c>
      <c r="B78" s="157"/>
      <c r="C78" s="157"/>
      <c r="D78" s="188"/>
      <c r="E78" s="159" t="s">
        <v>224</v>
      </c>
      <c r="F78" s="160">
        <v>120</v>
      </c>
      <c r="G78" s="161">
        <v>15000</v>
      </c>
      <c r="H78" s="162" t="s">
        <v>45</v>
      </c>
    </row>
    <row r="79" spans="1:8" ht="15" customHeight="1">
      <c r="A79" s="176">
        <v>1</v>
      </c>
      <c r="B79" s="143" t="s">
        <v>255</v>
      </c>
      <c r="C79" s="143" t="s">
        <v>256</v>
      </c>
      <c r="D79" s="144">
        <v>28267</v>
      </c>
      <c r="E79" s="145" t="s">
        <v>257</v>
      </c>
      <c r="F79" s="146">
        <v>8</v>
      </c>
      <c r="G79" s="147">
        <v>7200</v>
      </c>
      <c r="H79" s="177" t="s">
        <v>45</v>
      </c>
    </row>
    <row r="80" spans="1:8">
      <c r="A80" s="149">
        <v>2</v>
      </c>
      <c r="B80" s="150"/>
      <c r="C80" s="150"/>
      <c r="D80" s="178"/>
      <c r="E80" s="152" t="s">
        <v>258</v>
      </c>
      <c r="F80" s="153">
        <v>8</v>
      </c>
      <c r="G80" s="154">
        <v>4000</v>
      </c>
      <c r="H80" s="179" t="s">
        <v>45</v>
      </c>
    </row>
    <row r="81" spans="1:8">
      <c r="A81" s="149">
        <v>3</v>
      </c>
      <c r="B81" s="150"/>
      <c r="C81" s="150"/>
      <c r="D81" s="178"/>
      <c r="E81" s="152" t="s">
        <v>259</v>
      </c>
      <c r="F81" s="153">
        <v>8</v>
      </c>
      <c r="G81" s="154">
        <v>4000</v>
      </c>
      <c r="H81" s="179" t="s">
        <v>45</v>
      </c>
    </row>
    <row r="82" spans="1:8">
      <c r="A82" s="149">
        <v>4</v>
      </c>
      <c r="B82" s="150"/>
      <c r="C82" s="150"/>
      <c r="D82" s="178"/>
      <c r="E82" s="152" t="s">
        <v>260</v>
      </c>
      <c r="F82" s="153">
        <v>8</v>
      </c>
      <c r="G82" s="154">
        <v>7200</v>
      </c>
      <c r="H82" s="179" t="s">
        <v>45</v>
      </c>
    </row>
    <row r="83" spans="1:8">
      <c r="A83" s="149">
        <v>5</v>
      </c>
      <c r="B83" s="150"/>
      <c r="C83" s="150"/>
      <c r="D83" s="178"/>
      <c r="E83" s="152" t="s">
        <v>261</v>
      </c>
      <c r="F83" s="153">
        <v>8</v>
      </c>
      <c r="G83" s="154">
        <v>26400</v>
      </c>
      <c r="H83" s="179" t="s">
        <v>45</v>
      </c>
    </row>
    <row r="84" spans="1:8">
      <c r="A84" s="149">
        <v>6</v>
      </c>
      <c r="B84" s="150"/>
      <c r="C84" s="150"/>
      <c r="D84" s="178"/>
      <c r="E84" s="152" t="s">
        <v>262</v>
      </c>
      <c r="F84" s="153">
        <v>8</v>
      </c>
      <c r="G84" s="154">
        <v>2000</v>
      </c>
      <c r="H84" s="179" t="s">
        <v>45</v>
      </c>
    </row>
    <row r="85" spans="1:8">
      <c r="A85" s="149">
        <v>7</v>
      </c>
      <c r="B85" s="150"/>
      <c r="C85" s="150"/>
      <c r="D85" s="178"/>
      <c r="E85" s="152" t="s">
        <v>263</v>
      </c>
      <c r="F85" s="153">
        <v>8</v>
      </c>
      <c r="G85" s="154">
        <v>17000</v>
      </c>
      <c r="H85" s="179" t="s">
        <v>45</v>
      </c>
    </row>
    <row r="86" spans="1:8">
      <c r="A86" s="149">
        <v>8</v>
      </c>
      <c r="B86" s="150"/>
      <c r="C86" s="150"/>
      <c r="D86" s="178"/>
      <c r="E86" s="152" t="s">
        <v>264</v>
      </c>
      <c r="F86" s="153">
        <v>8</v>
      </c>
      <c r="G86" s="154">
        <v>4000</v>
      </c>
      <c r="H86" s="179" t="s">
        <v>45</v>
      </c>
    </row>
    <row r="87" spans="1:8">
      <c r="A87" s="149">
        <v>9</v>
      </c>
      <c r="B87" s="150"/>
      <c r="C87" s="150"/>
      <c r="D87" s="178"/>
      <c r="E87" s="152" t="s">
        <v>265</v>
      </c>
      <c r="F87" s="153">
        <v>8</v>
      </c>
      <c r="G87" s="154">
        <v>19200</v>
      </c>
      <c r="H87" s="179" t="s">
        <v>45</v>
      </c>
    </row>
    <row r="88" spans="1:8">
      <c r="A88" s="149">
        <v>10</v>
      </c>
      <c r="B88" s="150"/>
      <c r="C88" s="150"/>
      <c r="D88" s="178"/>
      <c r="E88" s="152" t="s">
        <v>266</v>
      </c>
      <c r="F88" s="153">
        <v>8</v>
      </c>
      <c r="G88" s="154">
        <v>7200</v>
      </c>
      <c r="H88" s="179" t="s">
        <v>45</v>
      </c>
    </row>
    <row r="89" spans="1:8">
      <c r="A89" s="149">
        <v>11</v>
      </c>
      <c r="B89" s="150"/>
      <c r="C89" s="150"/>
      <c r="D89" s="178"/>
      <c r="E89" s="152" t="s">
        <v>267</v>
      </c>
      <c r="F89" s="153">
        <v>8</v>
      </c>
      <c r="G89" s="154">
        <v>7200</v>
      </c>
      <c r="H89" s="179" t="s">
        <v>45</v>
      </c>
    </row>
    <row r="90" spans="1:8">
      <c r="A90" s="149">
        <v>12</v>
      </c>
      <c r="B90" s="150"/>
      <c r="C90" s="150"/>
      <c r="D90" s="178"/>
      <c r="E90" s="152" t="s">
        <v>268</v>
      </c>
      <c r="F90" s="153">
        <v>8</v>
      </c>
      <c r="G90" s="154">
        <v>33600</v>
      </c>
      <c r="H90" s="179" t="s">
        <v>45</v>
      </c>
    </row>
    <row r="91" spans="1:8">
      <c r="A91" s="149">
        <v>13</v>
      </c>
      <c r="B91" s="150"/>
      <c r="C91" s="150"/>
      <c r="D91" s="178"/>
      <c r="E91" s="152" t="s">
        <v>269</v>
      </c>
      <c r="F91" s="153">
        <v>8</v>
      </c>
      <c r="G91" s="154">
        <v>2000</v>
      </c>
      <c r="H91" s="179" t="s">
        <v>45</v>
      </c>
    </row>
    <row r="92" spans="1:8">
      <c r="A92" s="149">
        <v>14</v>
      </c>
      <c r="B92" s="150"/>
      <c r="C92" s="150"/>
      <c r="D92" s="178"/>
      <c r="E92" s="152" t="s">
        <v>270</v>
      </c>
      <c r="F92" s="153">
        <v>8</v>
      </c>
      <c r="G92" s="154">
        <v>2000</v>
      </c>
      <c r="H92" s="179" t="s">
        <v>45</v>
      </c>
    </row>
    <row r="93" spans="1:8">
      <c r="A93" s="149">
        <v>15</v>
      </c>
      <c r="B93" s="150"/>
      <c r="C93" s="150"/>
      <c r="D93" s="178"/>
      <c r="E93" s="152" t="s">
        <v>271</v>
      </c>
      <c r="F93" s="153">
        <v>8</v>
      </c>
      <c r="G93" s="154">
        <v>26400</v>
      </c>
      <c r="H93" s="179" t="s">
        <v>45</v>
      </c>
    </row>
    <row r="94" spans="1:8">
      <c r="A94" s="149">
        <v>16</v>
      </c>
      <c r="B94" s="150"/>
      <c r="C94" s="150"/>
      <c r="D94" s="178"/>
      <c r="E94" s="152" t="s">
        <v>272</v>
      </c>
      <c r="F94" s="153">
        <v>8</v>
      </c>
      <c r="G94" s="154">
        <v>33600</v>
      </c>
      <c r="H94" s="179" t="s">
        <v>45</v>
      </c>
    </row>
    <row r="95" spans="1:8">
      <c r="A95" s="149">
        <v>17</v>
      </c>
      <c r="B95" s="150"/>
      <c r="C95" s="150"/>
      <c r="D95" s="178"/>
      <c r="E95" s="152" t="s">
        <v>273</v>
      </c>
      <c r="F95" s="153">
        <v>8</v>
      </c>
      <c r="G95" s="154">
        <v>26400</v>
      </c>
      <c r="H95" s="179" t="s">
        <v>45</v>
      </c>
    </row>
    <row r="96" spans="1:8">
      <c r="A96" s="149">
        <v>18</v>
      </c>
      <c r="B96" s="150"/>
      <c r="C96" s="150"/>
      <c r="D96" s="178"/>
      <c r="E96" s="152" t="s">
        <v>274</v>
      </c>
      <c r="F96" s="153">
        <v>8</v>
      </c>
      <c r="G96" s="154">
        <v>49200</v>
      </c>
      <c r="H96" s="179" t="s">
        <v>45</v>
      </c>
    </row>
    <row r="97" spans="1:8">
      <c r="A97" s="149">
        <v>19</v>
      </c>
      <c r="B97" s="150"/>
      <c r="C97" s="150"/>
      <c r="D97" s="178"/>
      <c r="E97" s="152" t="s">
        <v>275</v>
      </c>
      <c r="F97" s="153">
        <v>8</v>
      </c>
      <c r="G97" s="154">
        <v>4000</v>
      </c>
      <c r="H97" s="179" t="s">
        <v>45</v>
      </c>
    </row>
    <row r="98" spans="1:8">
      <c r="A98" s="149">
        <v>20</v>
      </c>
      <c r="B98" s="150"/>
      <c r="C98" s="150"/>
      <c r="D98" s="178"/>
      <c r="E98" s="152" t="s">
        <v>276</v>
      </c>
      <c r="F98" s="153">
        <v>8</v>
      </c>
      <c r="G98" s="154">
        <v>49200</v>
      </c>
      <c r="H98" s="179" t="s">
        <v>45</v>
      </c>
    </row>
    <row r="99" spans="1:8">
      <c r="A99" s="149">
        <v>21</v>
      </c>
      <c r="B99" s="150"/>
      <c r="C99" s="150"/>
      <c r="D99" s="178"/>
      <c r="E99" s="152" t="s">
        <v>277</v>
      </c>
      <c r="F99" s="153">
        <v>8</v>
      </c>
      <c r="G99" s="154">
        <v>60000</v>
      </c>
      <c r="H99" s="179" t="s">
        <v>45</v>
      </c>
    </row>
    <row r="100" spans="1:8">
      <c r="A100" s="149">
        <v>22</v>
      </c>
      <c r="B100" s="150"/>
      <c r="C100" s="150"/>
      <c r="D100" s="178"/>
      <c r="E100" s="152" t="s">
        <v>278</v>
      </c>
      <c r="F100" s="153">
        <v>8</v>
      </c>
      <c r="G100" s="154">
        <v>19200</v>
      </c>
      <c r="H100" s="179" t="s">
        <v>45</v>
      </c>
    </row>
    <row r="101" spans="1:8">
      <c r="A101" s="149">
        <v>23</v>
      </c>
      <c r="B101" s="150"/>
      <c r="C101" s="150"/>
      <c r="D101" s="178"/>
      <c r="E101" s="152" t="s">
        <v>279</v>
      </c>
      <c r="F101" s="153">
        <v>8</v>
      </c>
      <c r="G101" s="154">
        <v>22400</v>
      </c>
      <c r="H101" s="179" t="s">
        <v>45</v>
      </c>
    </row>
    <row r="102" spans="1:8">
      <c r="A102" s="149">
        <v>24</v>
      </c>
      <c r="B102" s="150"/>
      <c r="C102" s="150"/>
      <c r="D102" s="178"/>
      <c r="E102" s="152" t="s">
        <v>280</v>
      </c>
      <c r="F102" s="153">
        <v>8</v>
      </c>
      <c r="G102" s="154">
        <v>33600</v>
      </c>
      <c r="H102" s="179" t="s">
        <v>45</v>
      </c>
    </row>
    <row r="103" spans="1:8">
      <c r="A103" s="149">
        <v>25</v>
      </c>
      <c r="B103" s="150"/>
      <c r="C103" s="150"/>
      <c r="D103" s="178"/>
      <c r="E103" s="152" t="s">
        <v>281</v>
      </c>
      <c r="F103" s="153">
        <v>8</v>
      </c>
      <c r="G103" s="154">
        <v>2000</v>
      </c>
      <c r="H103" s="179" t="s">
        <v>45</v>
      </c>
    </row>
    <row r="104" spans="1:8">
      <c r="A104" s="149">
        <v>26</v>
      </c>
      <c r="B104" s="150"/>
      <c r="C104" s="150"/>
      <c r="D104" s="178"/>
      <c r="E104" s="152" t="s">
        <v>282</v>
      </c>
      <c r="F104" s="153">
        <v>8</v>
      </c>
      <c r="G104" s="154">
        <v>15000</v>
      </c>
      <c r="H104" s="179" t="s">
        <v>45</v>
      </c>
    </row>
    <row r="105" spans="1:8">
      <c r="A105" s="149">
        <v>27</v>
      </c>
      <c r="B105" s="150"/>
      <c r="C105" s="150"/>
      <c r="D105" s="178"/>
      <c r="E105" s="152" t="s">
        <v>283</v>
      </c>
      <c r="F105" s="153">
        <v>8</v>
      </c>
      <c r="G105" s="154">
        <v>2000</v>
      </c>
      <c r="H105" s="179" t="s">
        <v>45</v>
      </c>
    </row>
    <row r="106" spans="1:8">
      <c r="A106" s="149">
        <v>28</v>
      </c>
      <c r="B106" s="150"/>
      <c r="C106" s="150"/>
      <c r="D106" s="178"/>
      <c r="E106" s="152" t="s">
        <v>284</v>
      </c>
      <c r="F106" s="153">
        <v>8</v>
      </c>
      <c r="G106" s="154">
        <v>2000</v>
      </c>
      <c r="H106" s="179" t="s">
        <v>45</v>
      </c>
    </row>
    <row r="107" spans="1:8">
      <c r="A107" s="149">
        <v>29</v>
      </c>
      <c r="B107" s="150"/>
      <c r="C107" s="150"/>
      <c r="D107" s="178"/>
      <c r="E107" s="152" t="s">
        <v>285</v>
      </c>
      <c r="F107" s="153">
        <v>8</v>
      </c>
      <c r="G107" s="154">
        <v>2000</v>
      </c>
      <c r="H107" s="179" t="s">
        <v>45</v>
      </c>
    </row>
    <row r="108" spans="1:8">
      <c r="A108" s="149">
        <v>30</v>
      </c>
      <c r="B108" s="150"/>
      <c r="C108" s="150"/>
      <c r="D108" s="178"/>
      <c r="E108" s="152" t="s">
        <v>286</v>
      </c>
      <c r="F108" s="153">
        <v>8</v>
      </c>
      <c r="G108" s="154">
        <v>14000</v>
      </c>
      <c r="H108" s="179" t="s">
        <v>45</v>
      </c>
    </row>
    <row r="109" spans="1:8">
      <c r="A109" s="149">
        <v>31</v>
      </c>
      <c r="B109" s="150"/>
      <c r="C109" s="150"/>
      <c r="D109" s="178"/>
      <c r="E109" s="152" t="s">
        <v>287</v>
      </c>
      <c r="F109" s="153">
        <v>8</v>
      </c>
      <c r="G109" s="154">
        <v>33600</v>
      </c>
      <c r="H109" s="179" t="s">
        <v>45</v>
      </c>
    </row>
    <row r="110" spans="1:8" ht="15.75" thickBot="1">
      <c r="A110" s="156">
        <v>32</v>
      </c>
      <c r="B110" s="157"/>
      <c r="C110" s="157"/>
      <c r="D110" s="188"/>
      <c r="E110" s="159" t="s">
        <v>288</v>
      </c>
      <c r="F110" s="160">
        <v>8</v>
      </c>
      <c r="G110" s="161">
        <v>4000</v>
      </c>
      <c r="H110" s="162" t="s">
        <v>45</v>
      </c>
    </row>
    <row r="111" spans="1:8">
      <c r="A111" s="176">
        <v>1</v>
      </c>
      <c r="B111" s="143" t="s">
        <v>289</v>
      </c>
      <c r="C111" s="143" t="s">
        <v>290</v>
      </c>
      <c r="D111" s="189">
        <v>31048</v>
      </c>
      <c r="E111" s="190" t="s">
        <v>291</v>
      </c>
      <c r="F111" s="146"/>
      <c r="G111" s="147">
        <v>45000</v>
      </c>
      <c r="H111" s="177" t="s">
        <v>45</v>
      </c>
    </row>
    <row r="112" spans="1:8">
      <c r="A112" s="149">
        <v>2</v>
      </c>
      <c r="B112" s="150"/>
      <c r="C112" s="150"/>
      <c r="D112" s="191"/>
      <c r="E112" s="192" t="s">
        <v>292</v>
      </c>
      <c r="F112" s="153"/>
      <c r="G112" s="154">
        <v>27000</v>
      </c>
      <c r="H112" s="179" t="s">
        <v>45</v>
      </c>
    </row>
    <row r="113" spans="1:8" ht="15.75" thickBot="1">
      <c r="A113" s="156">
        <v>3</v>
      </c>
      <c r="B113" s="157"/>
      <c r="C113" s="157"/>
      <c r="D113" s="193"/>
      <c r="E113" s="194" t="s">
        <v>293</v>
      </c>
      <c r="F113" s="160"/>
      <c r="G113" s="161">
        <v>18000</v>
      </c>
      <c r="H113" s="162" t="s">
        <v>45</v>
      </c>
    </row>
    <row r="114" spans="1:8">
      <c r="A114" s="142">
        <v>1</v>
      </c>
      <c r="B114" s="195" t="s">
        <v>94</v>
      </c>
      <c r="C114" s="196" t="s">
        <v>95</v>
      </c>
      <c r="D114" s="196">
        <v>31008</v>
      </c>
      <c r="E114" s="197" t="s">
        <v>242</v>
      </c>
      <c r="F114" s="198">
        <v>8</v>
      </c>
      <c r="G114" s="147">
        <v>9000</v>
      </c>
      <c r="H114" s="177" t="s">
        <v>45</v>
      </c>
    </row>
    <row r="115" spans="1:8">
      <c r="A115" s="199">
        <v>2</v>
      </c>
      <c r="B115" s="200"/>
      <c r="C115" s="201"/>
      <c r="D115" s="201"/>
      <c r="E115" s="202" t="s">
        <v>294</v>
      </c>
      <c r="F115" s="203">
        <v>10</v>
      </c>
      <c r="G115" s="154">
        <v>9900</v>
      </c>
      <c r="H115" s="179" t="s">
        <v>45</v>
      </c>
    </row>
    <row r="116" spans="1:8" ht="15.75" thickBot="1">
      <c r="A116" s="204">
        <v>3</v>
      </c>
      <c r="B116" s="205"/>
      <c r="C116" s="206"/>
      <c r="D116" s="206"/>
      <c r="E116" s="207" t="s">
        <v>215</v>
      </c>
      <c r="F116" s="208">
        <v>10</v>
      </c>
      <c r="G116" s="161">
        <v>8100</v>
      </c>
      <c r="H116" s="162" t="s">
        <v>45</v>
      </c>
    </row>
    <row r="117" spans="1:8">
      <c r="A117" s="142">
        <v>1</v>
      </c>
      <c r="B117" s="195" t="s">
        <v>98</v>
      </c>
      <c r="C117" s="196" t="s">
        <v>99</v>
      </c>
      <c r="D117" s="196">
        <v>31002</v>
      </c>
      <c r="E117" s="197" t="s">
        <v>242</v>
      </c>
      <c r="F117" s="198">
        <v>10</v>
      </c>
      <c r="G117" s="147">
        <v>13500</v>
      </c>
      <c r="H117" s="209" t="s">
        <v>295</v>
      </c>
    </row>
    <row r="118" spans="1:8">
      <c r="A118" s="199">
        <v>2</v>
      </c>
      <c r="B118" s="200"/>
      <c r="C118" s="201"/>
      <c r="D118" s="201"/>
      <c r="E118" s="202" t="s">
        <v>294</v>
      </c>
      <c r="F118" s="203">
        <v>10</v>
      </c>
      <c r="G118" s="154">
        <v>13500</v>
      </c>
      <c r="H118" s="210" t="s">
        <v>295</v>
      </c>
    </row>
    <row r="119" spans="1:8" ht="15.75" thickBot="1">
      <c r="A119" s="204">
        <v>3</v>
      </c>
      <c r="B119" s="205"/>
      <c r="C119" s="206"/>
      <c r="D119" s="206"/>
      <c r="E119" s="207" t="s">
        <v>296</v>
      </c>
      <c r="F119" s="208">
        <v>10</v>
      </c>
      <c r="G119" s="161">
        <v>13500</v>
      </c>
      <c r="H119" s="211" t="s">
        <v>295</v>
      </c>
    </row>
    <row r="120" spans="1:8" ht="15.75" thickBot="1">
      <c r="A120" s="169">
        <v>1</v>
      </c>
      <c r="B120" s="170" t="s">
        <v>131</v>
      </c>
      <c r="C120" s="170" t="s">
        <v>132</v>
      </c>
      <c r="D120" s="171">
        <v>31888</v>
      </c>
      <c r="E120" s="212" t="s">
        <v>205</v>
      </c>
      <c r="F120" s="213"/>
      <c r="G120" s="213"/>
      <c r="H120" s="214"/>
    </row>
    <row r="121" spans="1:8" ht="15.75" thickBot="1">
      <c r="A121" s="169">
        <v>1</v>
      </c>
      <c r="B121" s="170" t="s">
        <v>137</v>
      </c>
      <c r="C121" s="170" t="s">
        <v>136</v>
      </c>
      <c r="D121" s="171">
        <v>31911</v>
      </c>
      <c r="E121" s="212" t="s">
        <v>205</v>
      </c>
      <c r="F121" s="213"/>
      <c r="G121" s="213"/>
      <c r="H121" s="214"/>
    </row>
    <row r="122" spans="1:8" ht="15.75" thickBot="1">
      <c r="A122" s="169">
        <v>1</v>
      </c>
      <c r="B122" s="170" t="s">
        <v>138</v>
      </c>
      <c r="C122" s="170" t="s">
        <v>139</v>
      </c>
      <c r="D122" s="171">
        <v>31847</v>
      </c>
      <c r="E122" s="212" t="s">
        <v>205</v>
      </c>
      <c r="F122" s="213"/>
      <c r="G122" s="213"/>
      <c r="H122" s="214"/>
    </row>
    <row r="123" spans="1:8" ht="15.75" thickBot="1">
      <c r="A123" s="169">
        <v>1</v>
      </c>
      <c r="B123" s="170" t="s">
        <v>141</v>
      </c>
      <c r="C123" s="171" t="s">
        <v>142</v>
      </c>
      <c r="D123" s="171">
        <v>31868</v>
      </c>
      <c r="E123" s="212" t="s">
        <v>205</v>
      </c>
      <c r="F123" s="213"/>
      <c r="G123" s="213"/>
      <c r="H123" s="214"/>
    </row>
    <row r="124" spans="1:8" ht="15.75" thickBot="1">
      <c r="A124" s="169">
        <v>1</v>
      </c>
      <c r="B124" s="170" t="s">
        <v>149</v>
      </c>
      <c r="C124" s="170" t="s">
        <v>150</v>
      </c>
      <c r="D124" s="171">
        <v>31867</v>
      </c>
      <c r="E124" s="212" t="s">
        <v>205</v>
      </c>
      <c r="F124" s="213"/>
      <c r="G124" s="213"/>
      <c r="H124" s="214"/>
    </row>
    <row r="125" spans="1:8" ht="15.75" thickBot="1">
      <c r="A125" s="169">
        <v>1</v>
      </c>
      <c r="B125" s="170" t="s">
        <v>152</v>
      </c>
      <c r="C125" s="170" t="s">
        <v>153</v>
      </c>
      <c r="D125" s="171">
        <v>31863</v>
      </c>
      <c r="E125" s="212" t="s">
        <v>205</v>
      </c>
      <c r="F125" s="213"/>
      <c r="G125" s="213"/>
      <c r="H125" s="214"/>
    </row>
    <row r="126" spans="1:8" ht="30" thickBot="1">
      <c r="A126" s="169">
        <v>1</v>
      </c>
      <c r="B126" s="170" t="s">
        <v>297</v>
      </c>
      <c r="C126" s="170" t="s">
        <v>113</v>
      </c>
      <c r="D126" s="171">
        <v>31095</v>
      </c>
      <c r="E126" s="212" t="s">
        <v>205</v>
      </c>
      <c r="F126" s="213"/>
      <c r="G126" s="213"/>
      <c r="H126" s="214"/>
    </row>
    <row r="127" spans="1:8">
      <c r="A127" s="215" t="s">
        <v>298</v>
      </c>
      <c r="B127" s="216"/>
      <c r="C127" s="216"/>
      <c r="D127" s="216"/>
      <c r="E127" s="216"/>
      <c r="F127" s="216"/>
      <c r="G127" s="216"/>
      <c r="H127" s="216"/>
    </row>
    <row r="128" spans="1:8">
      <c r="A128" s="217" t="s">
        <v>299</v>
      </c>
      <c r="B128" s="218"/>
      <c r="C128" s="218"/>
      <c r="D128" s="218"/>
      <c r="E128" s="218"/>
      <c r="F128" s="218"/>
      <c r="G128" s="218"/>
      <c r="H128" s="218"/>
    </row>
    <row r="129" spans="1:8">
      <c r="A129" s="217" t="s">
        <v>300</v>
      </c>
      <c r="B129" s="218"/>
      <c r="C129" s="218"/>
      <c r="D129" s="218"/>
      <c r="E129" s="218"/>
      <c r="F129" s="218"/>
      <c r="G129" s="218"/>
      <c r="H129" s="218"/>
    </row>
    <row r="130" spans="1:8">
      <c r="A130" s="215" t="s">
        <v>301</v>
      </c>
      <c r="B130" s="218"/>
      <c r="C130" s="218"/>
      <c r="D130" s="218"/>
      <c r="E130" s="218"/>
      <c r="F130" s="218"/>
      <c r="G130" s="218"/>
      <c r="H130" s="218"/>
    </row>
    <row r="131" spans="1:8">
      <c r="A131" s="219" t="s">
        <v>302</v>
      </c>
      <c r="B131" s="220"/>
      <c r="C131" s="220"/>
      <c r="D131" s="220"/>
      <c r="E131" s="220"/>
      <c r="F131" s="220"/>
      <c r="G131" s="220"/>
      <c r="H131" s="220"/>
    </row>
    <row r="132" spans="1:8">
      <c r="A132" s="221" t="s">
        <v>303</v>
      </c>
      <c r="B132" s="222" t="s">
        <v>304</v>
      </c>
      <c r="C132" s="222"/>
      <c r="D132" s="222"/>
      <c r="E132" s="222"/>
      <c r="F132" s="222" t="s">
        <v>305</v>
      </c>
      <c r="G132" s="222"/>
      <c r="H132" s="222"/>
    </row>
    <row r="133" spans="1:8">
      <c r="A133" s="223"/>
      <c r="B133" s="218" t="s">
        <v>306</v>
      </c>
      <c r="C133" s="222"/>
      <c r="D133" s="222"/>
      <c r="E133" s="222"/>
      <c r="F133" s="218" t="s">
        <v>307</v>
      </c>
      <c r="G133" s="222"/>
      <c r="H133" s="222"/>
    </row>
    <row r="134" spans="1:8">
      <c r="A134" s="223"/>
      <c r="B134" s="218" t="s">
        <v>308</v>
      </c>
      <c r="C134" s="222"/>
      <c r="D134" s="222"/>
      <c r="E134" s="222"/>
      <c r="F134" s="218" t="s">
        <v>308</v>
      </c>
      <c r="G134" s="222"/>
      <c r="H134" s="222"/>
    </row>
    <row r="135" spans="1:8">
      <c r="A135" s="223"/>
      <c r="B135" s="218" t="s">
        <v>309</v>
      </c>
      <c r="C135" s="222"/>
      <c r="D135" s="222"/>
      <c r="E135" s="222"/>
      <c r="F135" s="218"/>
      <c r="G135" s="222"/>
      <c r="H135" s="222"/>
    </row>
    <row r="136" spans="1:8">
      <c r="A136" s="223"/>
      <c r="B136" s="218"/>
      <c r="C136" s="222"/>
      <c r="D136" s="222"/>
      <c r="E136" s="222"/>
      <c r="F136" s="222"/>
      <c r="G136" s="222"/>
      <c r="H136" s="222"/>
    </row>
    <row r="137" spans="1:8">
      <c r="A137" s="223"/>
      <c r="B137" s="222"/>
      <c r="C137" s="222"/>
      <c r="D137" s="222"/>
      <c r="E137" s="222"/>
      <c r="F137" s="222"/>
      <c r="G137" s="222"/>
      <c r="H137" s="222"/>
    </row>
    <row r="138" spans="1:8">
      <c r="A138" s="224" t="s">
        <v>310</v>
      </c>
      <c r="B138" s="225"/>
      <c r="C138" s="225"/>
      <c r="D138" s="225"/>
      <c r="E138" s="225"/>
      <c r="F138" s="225"/>
      <c r="G138" s="225"/>
      <c r="H138" s="225"/>
    </row>
  </sheetData>
  <mergeCells count="47">
    <mergeCell ref="E126:H126"/>
    <mergeCell ref="A131:H131"/>
    <mergeCell ref="E120:H120"/>
    <mergeCell ref="E121:H121"/>
    <mergeCell ref="E122:H122"/>
    <mergeCell ref="E123:H123"/>
    <mergeCell ref="E124:H124"/>
    <mergeCell ref="E125:H125"/>
    <mergeCell ref="B114:B116"/>
    <mergeCell ref="C114:C116"/>
    <mergeCell ref="D114:D116"/>
    <mergeCell ref="B117:B119"/>
    <mergeCell ref="C117:C119"/>
    <mergeCell ref="D117:D119"/>
    <mergeCell ref="B79:B110"/>
    <mergeCell ref="C79:C110"/>
    <mergeCell ref="D79:D110"/>
    <mergeCell ref="B111:B113"/>
    <mergeCell ref="C111:C113"/>
    <mergeCell ref="D111:D113"/>
    <mergeCell ref="B37:B65"/>
    <mergeCell ref="C37:C65"/>
    <mergeCell ref="D37:D65"/>
    <mergeCell ref="B66:B78"/>
    <mergeCell ref="C66:C78"/>
    <mergeCell ref="D66:D78"/>
    <mergeCell ref="A10:H10"/>
    <mergeCell ref="B16:B21"/>
    <mergeCell ref="C16:C21"/>
    <mergeCell ref="D16:D21"/>
    <mergeCell ref="E22:H22"/>
    <mergeCell ref="B24:B36"/>
    <mergeCell ref="C24:C36"/>
    <mergeCell ref="D24:D36"/>
    <mergeCell ref="A7:C7"/>
    <mergeCell ref="D7:H7"/>
    <mergeCell ref="A8:C8"/>
    <mergeCell ref="D8:H8"/>
    <mergeCell ref="A9:C9"/>
    <mergeCell ref="D9:H9"/>
    <mergeCell ref="A1:H1"/>
    <mergeCell ref="A2:H2"/>
    <mergeCell ref="A3:H4"/>
    <mergeCell ref="A5:C5"/>
    <mergeCell ref="D5:H5"/>
    <mergeCell ref="A6:C6"/>
    <mergeCell ref="D6:H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9"/>
  <sheetViews>
    <sheetView showGridLines="0" topLeftCell="A2" zoomScaleNormal="100" workbookViewId="0">
      <selection activeCell="E14" sqref="E14"/>
    </sheetView>
  </sheetViews>
  <sheetFormatPr defaultRowHeight="15"/>
  <cols>
    <col min="1" max="1" width="8.140625" style="1" customWidth="1"/>
    <col min="2" max="2" width="14.85546875" style="1" customWidth="1"/>
    <col min="3" max="3" width="20.28515625" style="1" customWidth="1"/>
    <col min="4" max="4" width="15.85546875" style="1" customWidth="1"/>
    <col min="5" max="5" width="27.85546875" style="55" customWidth="1"/>
    <col min="6" max="6" width="11.42578125" style="1" bestFit="1" customWidth="1"/>
    <col min="7" max="7" width="11.5703125" style="1" bestFit="1" customWidth="1"/>
    <col min="8" max="8" width="16.140625" style="1" bestFit="1" customWidth="1"/>
    <col min="9" max="9" width="9.42578125" style="1" bestFit="1" customWidth="1"/>
    <col min="10" max="10" width="13.28515625" style="1" bestFit="1" customWidth="1"/>
    <col min="11" max="12" width="11.7109375" style="1" bestFit="1" customWidth="1"/>
    <col min="13" max="13" width="31.7109375" style="1" customWidth="1"/>
    <col min="14" max="14" width="30.5703125" style="1" customWidth="1"/>
    <col min="15" max="15" width="11.5703125" style="1" bestFit="1" customWidth="1"/>
    <col min="16" max="16384" width="9.140625" style="1"/>
  </cols>
  <sheetData>
    <row r="1" spans="1:15" ht="75.75" customHeight="1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</row>
    <row r="2" spans="1:15" ht="20.100000000000001" customHeight="1">
      <c r="A2" s="101" t="s">
        <v>176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3"/>
    </row>
    <row r="3" spans="1:15">
      <c r="A3" s="104" t="s">
        <v>1</v>
      </c>
      <c r="B3" s="105"/>
      <c r="C3" s="106"/>
      <c r="D3" s="107" t="s">
        <v>2</v>
      </c>
      <c r="E3" s="108"/>
      <c r="F3" s="108"/>
      <c r="G3" s="108"/>
      <c r="H3" s="108"/>
      <c r="I3" s="108"/>
      <c r="J3" s="108"/>
      <c r="K3" s="108"/>
      <c r="L3" s="108"/>
      <c r="M3" s="108"/>
      <c r="N3" s="109"/>
    </row>
    <row r="4" spans="1:15">
      <c r="A4" s="110" t="s">
        <v>3</v>
      </c>
      <c r="B4" s="111"/>
      <c r="C4" s="112"/>
      <c r="D4" s="107" t="s">
        <v>4</v>
      </c>
      <c r="E4" s="108"/>
      <c r="F4" s="108"/>
      <c r="G4" s="108"/>
      <c r="H4" s="108"/>
      <c r="I4" s="108"/>
      <c r="J4" s="108"/>
      <c r="K4" s="108"/>
      <c r="L4" s="108"/>
      <c r="M4" s="108"/>
      <c r="N4" s="109"/>
    </row>
    <row r="5" spans="1:15">
      <c r="A5" s="110" t="s">
        <v>5</v>
      </c>
      <c r="B5" s="111"/>
      <c r="C5" s="112"/>
      <c r="D5" s="107" t="s">
        <v>6</v>
      </c>
      <c r="E5" s="108"/>
      <c r="F5" s="108"/>
      <c r="G5" s="108"/>
      <c r="H5" s="108"/>
      <c r="I5" s="108"/>
      <c r="J5" s="108"/>
      <c r="K5" s="108"/>
      <c r="L5" s="108"/>
      <c r="M5" s="108"/>
      <c r="N5" s="109"/>
    </row>
    <row r="6" spans="1:15">
      <c r="A6" s="110" t="s">
        <v>7</v>
      </c>
      <c r="B6" s="111"/>
      <c r="C6" s="112"/>
      <c r="D6" s="107" t="s">
        <v>71</v>
      </c>
      <c r="E6" s="108"/>
      <c r="F6" s="108"/>
      <c r="G6" s="108"/>
      <c r="H6" s="108"/>
      <c r="I6" s="108"/>
      <c r="J6" s="108"/>
      <c r="K6" s="108"/>
      <c r="L6" s="108"/>
      <c r="M6" s="108"/>
      <c r="N6" s="109"/>
    </row>
    <row r="7" spans="1:15">
      <c r="A7" s="110" t="s">
        <v>8</v>
      </c>
      <c r="B7" s="111"/>
      <c r="C7" s="112"/>
      <c r="D7" s="107" t="s">
        <v>9</v>
      </c>
      <c r="E7" s="108"/>
      <c r="F7" s="108"/>
      <c r="G7" s="108"/>
      <c r="H7" s="108"/>
      <c r="I7" s="108"/>
      <c r="J7" s="108"/>
      <c r="K7" s="108"/>
      <c r="L7" s="108"/>
      <c r="M7" s="108"/>
      <c r="N7" s="109"/>
    </row>
    <row r="8" spans="1:15" ht="15.6" customHeight="1">
      <c r="A8" s="2" t="s">
        <v>10</v>
      </c>
      <c r="B8" s="2" t="s">
        <v>11</v>
      </c>
      <c r="C8" s="2" t="s">
        <v>12</v>
      </c>
      <c r="D8" s="2" t="s">
        <v>13</v>
      </c>
      <c r="E8" s="2" t="s">
        <v>14</v>
      </c>
      <c r="F8" s="3" t="s">
        <v>15</v>
      </c>
      <c r="G8" s="2" t="s">
        <v>16</v>
      </c>
      <c r="H8" s="2" t="s">
        <v>17</v>
      </c>
      <c r="I8" s="3" t="s">
        <v>18</v>
      </c>
      <c r="J8" s="3" t="s">
        <v>19</v>
      </c>
      <c r="K8" s="2" t="s">
        <v>20</v>
      </c>
      <c r="L8" s="2" t="s">
        <v>21</v>
      </c>
      <c r="M8" s="2" t="s">
        <v>22</v>
      </c>
      <c r="N8" s="2" t="s">
        <v>23</v>
      </c>
    </row>
    <row r="9" spans="1:15" ht="16.350000000000001" customHeight="1">
      <c r="A9" s="4" t="s">
        <v>24</v>
      </c>
      <c r="B9" s="4" t="s">
        <v>25</v>
      </c>
      <c r="C9" s="4" t="s">
        <v>26</v>
      </c>
      <c r="D9" s="4" t="s">
        <v>27</v>
      </c>
      <c r="E9" s="4" t="s">
        <v>28</v>
      </c>
      <c r="F9" s="5" t="s">
        <v>29</v>
      </c>
      <c r="G9" s="4" t="s">
        <v>30</v>
      </c>
      <c r="H9" s="5" t="s">
        <v>31</v>
      </c>
      <c r="I9" s="5" t="s">
        <v>32</v>
      </c>
      <c r="J9" s="5" t="s">
        <v>33</v>
      </c>
      <c r="K9" s="4" t="s">
        <v>34</v>
      </c>
      <c r="L9" s="4" t="s">
        <v>34</v>
      </c>
      <c r="M9" s="4" t="s">
        <v>35</v>
      </c>
      <c r="N9" s="4" t="s">
        <v>36</v>
      </c>
    </row>
    <row r="10" spans="1:15" ht="23.25" customHeight="1">
      <c r="A10" s="6"/>
      <c r="B10" s="6"/>
      <c r="C10" s="7" t="s">
        <v>37</v>
      </c>
      <c r="D10" s="7" t="s">
        <v>38</v>
      </c>
      <c r="E10" s="8"/>
      <c r="F10" s="9" t="s">
        <v>39</v>
      </c>
      <c r="G10" s="7" t="s">
        <v>39</v>
      </c>
      <c r="H10" s="10" t="s">
        <v>39</v>
      </c>
      <c r="I10" s="6"/>
      <c r="J10" s="6"/>
      <c r="K10" s="7" t="s">
        <v>40</v>
      </c>
      <c r="L10" s="7" t="s">
        <v>40</v>
      </c>
      <c r="M10" s="11" t="s">
        <v>41</v>
      </c>
      <c r="N10" s="7" t="s">
        <v>28</v>
      </c>
    </row>
    <row r="11" spans="1:15" ht="51">
      <c r="A11" s="56">
        <v>1</v>
      </c>
      <c r="B11" s="12" t="s">
        <v>42</v>
      </c>
      <c r="C11" s="13" t="s">
        <v>43</v>
      </c>
      <c r="D11" s="81">
        <v>12</v>
      </c>
      <c r="E11" s="63" t="s">
        <v>44</v>
      </c>
      <c r="F11" s="79">
        <v>280000</v>
      </c>
      <c r="G11" s="57">
        <v>259000</v>
      </c>
      <c r="H11" s="61">
        <v>12323.72</v>
      </c>
      <c r="I11" s="61">
        <v>2150.81</v>
      </c>
      <c r="J11" s="57">
        <v>6175.1</v>
      </c>
      <c r="K11" s="58">
        <v>44825</v>
      </c>
      <c r="L11" s="58">
        <v>45556</v>
      </c>
      <c r="M11" s="59" t="s">
        <v>45</v>
      </c>
      <c r="N11" s="59" t="s">
        <v>46</v>
      </c>
    </row>
    <row r="12" spans="1:15" ht="63.75">
      <c r="A12" s="82">
        <v>2</v>
      </c>
      <c r="B12" s="12" t="s">
        <v>47</v>
      </c>
      <c r="C12" s="13" t="s">
        <v>43</v>
      </c>
      <c r="D12" s="81">
        <v>12</v>
      </c>
      <c r="E12" s="63" t="s">
        <v>48</v>
      </c>
      <c r="F12" s="79">
        <v>800000</v>
      </c>
      <c r="G12" s="83">
        <v>727000</v>
      </c>
      <c r="H12" s="74">
        <v>216484.53</v>
      </c>
      <c r="I12" s="74">
        <v>17912.7</v>
      </c>
      <c r="J12" s="57">
        <v>6175.1</v>
      </c>
      <c r="K12" s="58">
        <v>45233</v>
      </c>
      <c r="L12" s="58">
        <v>45556</v>
      </c>
      <c r="M12" s="59" t="s">
        <v>45</v>
      </c>
      <c r="N12" s="59" t="s">
        <v>46</v>
      </c>
    </row>
    <row r="13" spans="1:15" ht="63.75">
      <c r="A13" s="82">
        <v>3</v>
      </c>
      <c r="B13" s="12" t="s">
        <v>129</v>
      </c>
      <c r="C13" s="13" t="s">
        <v>43</v>
      </c>
      <c r="D13" s="81">
        <v>12</v>
      </c>
      <c r="E13" s="63" t="s">
        <v>48</v>
      </c>
      <c r="F13" s="79">
        <v>800000</v>
      </c>
      <c r="G13" s="83">
        <v>727000</v>
      </c>
      <c r="H13" s="74">
        <v>442228.57</v>
      </c>
      <c r="I13" s="74">
        <v>35856.370000000003</v>
      </c>
      <c r="J13" s="57">
        <v>31043.32</v>
      </c>
      <c r="K13" s="58">
        <v>45553</v>
      </c>
      <c r="L13" s="58">
        <v>45919</v>
      </c>
      <c r="M13" s="59" t="s">
        <v>45</v>
      </c>
      <c r="N13" s="59" t="s">
        <v>46</v>
      </c>
    </row>
    <row r="14" spans="1:15" ht="63.75">
      <c r="A14" s="56">
        <v>4</v>
      </c>
      <c r="B14" s="97" t="s">
        <v>49</v>
      </c>
      <c r="C14" s="84" t="s">
        <v>50</v>
      </c>
      <c r="D14" s="84">
        <v>34</v>
      </c>
      <c r="E14" s="63" t="s">
        <v>51</v>
      </c>
      <c r="F14" s="85">
        <v>579710</v>
      </c>
      <c r="G14" s="86">
        <v>536231.77</v>
      </c>
      <c r="H14" s="75">
        <v>456254.69</v>
      </c>
      <c r="I14" s="76">
        <v>24669.89</v>
      </c>
      <c r="J14" s="77">
        <f>14507.72+11181.71</f>
        <v>25689.43</v>
      </c>
      <c r="K14" s="87">
        <v>45225</v>
      </c>
      <c r="L14" s="87">
        <v>45956</v>
      </c>
      <c r="M14" s="88" t="s">
        <v>45</v>
      </c>
      <c r="N14" s="88" t="s">
        <v>52</v>
      </c>
    </row>
    <row r="15" spans="1:15" ht="38.25">
      <c r="A15" s="82">
        <v>5</v>
      </c>
      <c r="B15" s="90" t="s">
        <v>53</v>
      </c>
      <c r="C15" s="81" t="s">
        <v>54</v>
      </c>
      <c r="D15" s="81">
        <v>35</v>
      </c>
      <c r="E15" s="64" t="s">
        <v>55</v>
      </c>
      <c r="F15" s="61">
        <v>246350</v>
      </c>
      <c r="G15" s="61">
        <v>227873.75</v>
      </c>
      <c r="H15" s="78">
        <v>60431.519999999997</v>
      </c>
      <c r="I15" s="61">
        <v>1596.59</v>
      </c>
      <c r="J15" s="61">
        <v>18476.25</v>
      </c>
      <c r="K15" s="89">
        <v>45224</v>
      </c>
      <c r="L15" s="89">
        <v>45590</v>
      </c>
      <c r="M15" s="90" t="s">
        <v>56</v>
      </c>
      <c r="N15" s="90" t="s">
        <v>57</v>
      </c>
    </row>
    <row r="16" spans="1:15" ht="38.25">
      <c r="A16" s="82">
        <v>6</v>
      </c>
      <c r="B16" s="90" t="s">
        <v>130</v>
      </c>
      <c r="C16" s="81" t="s">
        <v>54</v>
      </c>
      <c r="D16" s="81">
        <v>35</v>
      </c>
      <c r="E16" s="64" t="s">
        <v>55</v>
      </c>
      <c r="F16" s="61">
        <v>246350</v>
      </c>
      <c r="G16" s="61">
        <v>227873.75</v>
      </c>
      <c r="H16" s="78">
        <f>60431.52+18721.1</f>
        <v>79152.62</v>
      </c>
      <c r="I16" s="61">
        <v>12344.43</v>
      </c>
      <c r="J16" s="61">
        <f>18476.25</f>
        <v>18476.25</v>
      </c>
      <c r="K16" s="89">
        <v>45567</v>
      </c>
      <c r="L16" s="89">
        <v>45955</v>
      </c>
      <c r="M16" s="90" t="s">
        <v>56</v>
      </c>
      <c r="N16" s="90" t="s">
        <v>175</v>
      </c>
      <c r="O16" s="80"/>
    </row>
    <row r="17" spans="1:14" ht="25.5">
      <c r="A17" s="56">
        <v>7</v>
      </c>
      <c r="B17" s="90" t="s">
        <v>145</v>
      </c>
      <c r="C17" s="81" t="s">
        <v>146</v>
      </c>
      <c r="D17" s="81"/>
      <c r="E17" s="64" t="s">
        <v>147</v>
      </c>
      <c r="F17" s="61">
        <v>330594.59000000003</v>
      </c>
      <c r="G17" s="61">
        <v>0</v>
      </c>
      <c r="H17" s="78">
        <v>0</v>
      </c>
      <c r="I17" s="78">
        <v>0</v>
      </c>
      <c r="J17" s="78">
        <v>0</v>
      </c>
      <c r="K17" s="89">
        <v>45646</v>
      </c>
      <c r="L17" s="89">
        <v>46011</v>
      </c>
      <c r="M17" s="90" t="s">
        <v>45</v>
      </c>
      <c r="N17" s="90" t="s">
        <v>148</v>
      </c>
    </row>
    <row r="18" spans="1:14" ht="51">
      <c r="A18" s="82">
        <v>8</v>
      </c>
      <c r="B18" s="90" t="s">
        <v>156</v>
      </c>
      <c r="C18" s="81" t="s">
        <v>157</v>
      </c>
      <c r="D18" s="81">
        <v>62</v>
      </c>
      <c r="E18" s="91" t="s">
        <v>158</v>
      </c>
      <c r="F18" s="61">
        <v>200000</v>
      </c>
      <c r="G18" s="61">
        <v>185000</v>
      </c>
      <c r="H18" s="78">
        <v>0</v>
      </c>
      <c r="I18" s="78">
        <v>320.24</v>
      </c>
      <c r="J18" s="78">
        <v>0</v>
      </c>
      <c r="K18" s="89">
        <v>45560</v>
      </c>
      <c r="L18" s="89">
        <v>45925</v>
      </c>
      <c r="M18" s="90" t="s">
        <v>45</v>
      </c>
      <c r="N18" s="90" t="s">
        <v>159</v>
      </c>
    </row>
    <row r="19" spans="1:14">
      <c r="A19" s="120" t="s">
        <v>58</v>
      </c>
      <c r="B19" s="121"/>
      <c r="C19" s="121"/>
      <c r="D19" s="121"/>
      <c r="E19" s="14"/>
      <c r="F19" s="15"/>
      <c r="G19" s="15"/>
      <c r="H19" s="15"/>
      <c r="I19" s="15"/>
      <c r="J19" s="15"/>
      <c r="K19" s="16"/>
      <c r="L19" s="16"/>
      <c r="M19" s="17"/>
      <c r="N19" s="18"/>
    </row>
    <row r="20" spans="1:14">
      <c r="A20" s="122" t="s">
        <v>59</v>
      </c>
      <c r="B20" s="123"/>
      <c r="C20" s="123"/>
      <c r="D20" s="123"/>
      <c r="E20" s="19"/>
      <c r="F20" s="20"/>
      <c r="G20" s="20"/>
      <c r="H20" s="20"/>
      <c r="I20" s="20"/>
      <c r="J20" s="20"/>
      <c r="K20" s="21"/>
      <c r="L20" s="21"/>
      <c r="M20" s="22"/>
      <c r="N20" s="23"/>
    </row>
    <row r="21" spans="1:14" ht="12.75" customHeight="1">
      <c r="A21" s="122" t="s">
        <v>60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22"/>
      <c r="N21" s="23"/>
    </row>
    <row r="22" spans="1:14" ht="12.75" customHeight="1">
      <c r="A22" s="124" t="s">
        <v>61</v>
      </c>
      <c r="B22" s="125"/>
      <c r="C22" s="125"/>
      <c r="D22" s="125"/>
      <c r="E22" s="125"/>
      <c r="F22" s="125"/>
      <c r="G22" s="125"/>
      <c r="H22" s="125"/>
      <c r="I22" s="125"/>
      <c r="J22" s="125"/>
      <c r="K22" s="21"/>
      <c r="L22" s="21"/>
      <c r="M22" s="22"/>
      <c r="N22" s="23"/>
    </row>
    <row r="23" spans="1:14">
      <c r="A23" s="24" t="s">
        <v>62</v>
      </c>
      <c r="B23" s="25"/>
      <c r="C23" s="25"/>
      <c r="D23" s="25"/>
      <c r="E23" s="26"/>
      <c r="F23" s="26"/>
      <c r="G23" s="27"/>
      <c r="H23" s="27"/>
      <c r="I23" s="27"/>
      <c r="J23" s="27"/>
      <c r="K23" s="22"/>
      <c r="L23" s="22"/>
      <c r="M23" s="22"/>
      <c r="N23" s="23"/>
    </row>
    <row r="24" spans="1:14">
      <c r="A24" s="24"/>
      <c r="B24" s="25"/>
      <c r="C24" s="25"/>
      <c r="D24" s="25"/>
      <c r="E24" s="26"/>
      <c r="F24" s="26"/>
      <c r="G24" s="27"/>
      <c r="H24" s="27"/>
      <c r="I24" s="27"/>
      <c r="J24" s="27"/>
      <c r="K24" s="22"/>
      <c r="L24" s="22"/>
      <c r="M24" s="22"/>
      <c r="N24" s="23"/>
    </row>
    <row r="25" spans="1:14">
      <c r="A25" s="24"/>
      <c r="B25" s="25"/>
      <c r="C25" s="25"/>
      <c r="D25" s="25"/>
      <c r="E25" s="26"/>
      <c r="F25" s="26"/>
      <c r="G25" s="27"/>
      <c r="H25" s="27"/>
      <c r="I25" s="27"/>
      <c r="J25" s="27"/>
      <c r="K25" s="22"/>
      <c r="L25" s="22"/>
      <c r="M25" s="22"/>
      <c r="N25" s="23"/>
    </row>
    <row r="26" spans="1:14">
      <c r="A26" s="28" t="s">
        <v>63</v>
      </c>
      <c r="B26" s="29"/>
      <c r="C26" s="29"/>
      <c r="D26" s="29"/>
      <c r="E26" s="30"/>
      <c r="F26" s="31"/>
      <c r="G26" s="31"/>
      <c r="H26" s="31"/>
      <c r="I26" s="31"/>
      <c r="J26" s="31"/>
      <c r="K26" s="32"/>
      <c r="L26" s="33"/>
      <c r="M26" s="34"/>
      <c r="N26" s="35"/>
    </row>
    <row r="27" spans="1:14" ht="21" customHeight="1">
      <c r="A27" s="36"/>
      <c r="B27" s="119" t="s">
        <v>64</v>
      </c>
      <c r="C27" s="119"/>
      <c r="D27" s="119"/>
      <c r="E27" s="37"/>
      <c r="F27" s="38"/>
      <c r="G27" s="38"/>
      <c r="H27" s="38"/>
      <c r="I27" s="38"/>
      <c r="J27" s="38"/>
      <c r="K27" s="38"/>
      <c r="L27" s="38"/>
      <c r="M27" s="39" t="s">
        <v>65</v>
      </c>
      <c r="N27" s="40"/>
    </row>
    <row r="28" spans="1:14" ht="15" customHeight="1">
      <c r="A28" s="41"/>
      <c r="B28" s="117" t="s">
        <v>66</v>
      </c>
      <c r="C28" s="117"/>
      <c r="D28" s="42"/>
      <c r="E28" s="43"/>
      <c r="F28" s="42"/>
      <c r="G28" s="42"/>
      <c r="H28" s="42"/>
      <c r="I28" s="42"/>
      <c r="J28" s="42"/>
      <c r="K28" s="44"/>
      <c r="L28" s="45"/>
      <c r="M28" s="46" t="s">
        <v>67</v>
      </c>
      <c r="N28" s="47"/>
    </row>
    <row r="29" spans="1:14" ht="12.75" customHeight="1">
      <c r="A29" s="48"/>
      <c r="B29" s="113" t="s">
        <v>68</v>
      </c>
      <c r="C29" s="113"/>
      <c r="D29" s="49" t="s">
        <v>69</v>
      </c>
      <c r="E29" s="50"/>
      <c r="F29" s="51"/>
      <c r="G29" s="51"/>
      <c r="H29" s="51"/>
      <c r="I29" s="51"/>
      <c r="J29" s="51"/>
      <c r="K29" s="52"/>
      <c r="L29" s="52"/>
      <c r="M29" s="53" t="s">
        <v>70</v>
      </c>
      <c r="N29" s="54"/>
    </row>
  </sheetData>
  <mergeCells count="19">
    <mergeCell ref="B29:C29"/>
    <mergeCell ref="A19:D19"/>
    <mergeCell ref="A20:D20"/>
    <mergeCell ref="A21:L21"/>
    <mergeCell ref="A22:J22"/>
    <mergeCell ref="B27:D27"/>
    <mergeCell ref="B28:C28"/>
    <mergeCell ref="A5:C5"/>
    <mergeCell ref="D5:N5"/>
    <mergeCell ref="A6:C6"/>
    <mergeCell ref="D6:N6"/>
    <mergeCell ref="A7:C7"/>
    <mergeCell ref="D7:N7"/>
    <mergeCell ref="A1:N1"/>
    <mergeCell ref="A2:N2"/>
    <mergeCell ref="A3:C3"/>
    <mergeCell ref="D3:N3"/>
    <mergeCell ref="A4:C4"/>
    <mergeCell ref="D4:N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showGridLines="0" tabSelected="1" workbookViewId="0">
      <selection activeCell="F25" sqref="F25"/>
    </sheetView>
  </sheetViews>
  <sheetFormatPr defaultRowHeight="15"/>
  <cols>
    <col min="2" max="2" width="10.42578125" customWidth="1"/>
    <col min="3" max="3" width="17.42578125" customWidth="1"/>
    <col min="4" max="4" width="19.7109375" customWidth="1"/>
    <col min="5" max="5" width="25.140625" customWidth="1"/>
    <col min="6" max="6" width="21.5703125" customWidth="1"/>
    <col min="7" max="7" width="20.140625" style="284" customWidth="1"/>
    <col min="8" max="8" width="17.5703125" customWidth="1"/>
  </cols>
  <sheetData>
    <row r="1" spans="1:8" ht="87" customHeight="1">
      <c r="A1" s="126" t="s">
        <v>178</v>
      </c>
      <c r="B1" s="126"/>
      <c r="C1" s="126"/>
      <c r="D1" s="126"/>
      <c r="E1" s="126"/>
      <c r="F1" s="126"/>
      <c r="G1" s="126"/>
      <c r="H1" s="126"/>
    </row>
    <row r="2" spans="1:8" ht="15.75" thickBot="1">
      <c r="A2" s="226" t="s">
        <v>179</v>
      </c>
      <c r="B2" s="226"/>
      <c r="C2" s="226"/>
      <c r="D2" s="226"/>
      <c r="E2" s="226"/>
      <c r="F2" s="226"/>
      <c r="G2" s="226"/>
      <c r="H2" s="226"/>
    </row>
    <row r="3" spans="1:8" ht="15.75" thickBot="1">
      <c r="A3" s="227" t="s">
        <v>311</v>
      </c>
      <c r="B3" s="227"/>
      <c r="C3" s="227"/>
      <c r="D3" s="227"/>
      <c r="E3" s="227"/>
      <c r="F3" s="227"/>
      <c r="G3" s="227"/>
      <c r="H3" s="227"/>
    </row>
    <row r="4" spans="1:8">
      <c r="A4" s="227"/>
      <c r="B4" s="227"/>
      <c r="C4" s="227"/>
      <c r="D4" s="227"/>
      <c r="E4" s="227"/>
      <c r="F4" s="227"/>
      <c r="G4" s="227"/>
      <c r="H4" s="227"/>
    </row>
    <row r="5" spans="1:8">
      <c r="A5" s="228" t="s">
        <v>1</v>
      </c>
      <c r="B5" s="228"/>
      <c r="C5" s="228"/>
      <c r="D5" s="229" t="s">
        <v>181</v>
      </c>
      <c r="E5" s="229"/>
      <c r="F5" s="229"/>
      <c r="G5" s="229"/>
      <c r="H5" s="230"/>
    </row>
    <row r="6" spans="1:8">
      <c r="A6" s="228" t="s">
        <v>3</v>
      </c>
      <c r="B6" s="228"/>
      <c r="C6" s="228"/>
      <c r="D6" s="231" t="s">
        <v>182</v>
      </c>
      <c r="E6" s="231"/>
      <c r="F6" s="231"/>
      <c r="G6" s="231"/>
      <c r="H6" s="231"/>
    </row>
    <row r="7" spans="1:8">
      <c r="A7" s="228" t="s">
        <v>5</v>
      </c>
      <c r="B7" s="228"/>
      <c r="C7" s="228"/>
      <c r="D7" s="232" t="s">
        <v>312</v>
      </c>
      <c r="E7" s="232"/>
      <c r="F7" s="232"/>
      <c r="G7" s="232"/>
      <c r="H7" s="232"/>
    </row>
    <row r="8" spans="1:8">
      <c r="A8" s="228" t="s">
        <v>7</v>
      </c>
      <c r="B8" s="228"/>
      <c r="C8" s="228"/>
      <c r="D8" s="232" t="s">
        <v>71</v>
      </c>
      <c r="E8" s="232"/>
      <c r="F8" s="232"/>
      <c r="G8" s="232"/>
      <c r="H8" s="232"/>
    </row>
    <row r="9" spans="1:8" ht="15.75" thickBot="1">
      <c r="A9" s="233" t="s">
        <v>8</v>
      </c>
      <c r="B9" s="233"/>
      <c r="C9" s="233"/>
      <c r="D9" s="234" t="s">
        <v>9</v>
      </c>
      <c r="E9" s="234"/>
      <c r="F9" s="234"/>
      <c r="G9" s="234"/>
      <c r="H9" s="234"/>
    </row>
    <row r="10" spans="1:8" ht="15.75" customHeight="1" thickBot="1">
      <c r="A10" s="235" t="s">
        <v>184</v>
      </c>
      <c r="B10" s="235"/>
      <c r="C10" s="235"/>
      <c r="D10" s="235"/>
      <c r="E10" s="235"/>
      <c r="F10" s="235"/>
      <c r="G10" s="235"/>
      <c r="H10" s="236"/>
    </row>
    <row r="11" spans="1:8">
      <c r="A11" s="237" t="s">
        <v>10</v>
      </c>
      <c r="B11" s="237" t="s">
        <v>185</v>
      </c>
      <c r="C11" s="237" t="s">
        <v>186</v>
      </c>
      <c r="D11" s="237" t="s">
        <v>187</v>
      </c>
      <c r="E11" s="237" t="s">
        <v>188</v>
      </c>
      <c r="F11" s="237" t="s">
        <v>189</v>
      </c>
      <c r="G11" s="238" t="s">
        <v>190</v>
      </c>
      <c r="H11" s="237" t="s">
        <v>191</v>
      </c>
    </row>
    <row r="12" spans="1:8" ht="15" customHeight="1">
      <c r="A12" s="239" t="s">
        <v>192</v>
      </c>
      <c r="B12" s="239" t="s">
        <v>25</v>
      </c>
      <c r="C12" s="239" t="s">
        <v>37</v>
      </c>
      <c r="D12" s="239" t="s">
        <v>71</v>
      </c>
      <c r="E12" s="239" t="s">
        <v>193</v>
      </c>
      <c r="F12" s="239" t="s">
        <v>194</v>
      </c>
      <c r="G12" s="240" t="s">
        <v>195</v>
      </c>
      <c r="H12" s="239" t="s">
        <v>196</v>
      </c>
    </row>
    <row r="13" spans="1:8">
      <c r="A13" s="239"/>
      <c r="B13" s="239"/>
      <c r="C13" s="239"/>
      <c r="D13" s="239"/>
      <c r="E13" s="239"/>
      <c r="F13" s="239" t="s">
        <v>197</v>
      </c>
      <c r="G13" s="240" t="s">
        <v>198</v>
      </c>
      <c r="H13" s="239" t="s">
        <v>199</v>
      </c>
    </row>
    <row r="14" spans="1:8">
      <c r="A14" s="239"/>
      <c r="B14" s="239"/>
      <c r="C14" s="239"/>
      <c r="D14" s="239"/>
      <c r="E14" s="239"/>
      <c r="F14" s="239" t="s">
        <v>200</v>
      </c>
      <c r="G14" s="240" t="s">
        <v>201</v>
      </c>
      <c r="H14" s="239" t="s">
        <v>196</v>
      </c>
    </row>
    <row r="15" spans="1:8" ht="15.75" thickBot="1">
      <c r="A15" s="241"/>
      <c r="B15" s="241"/>
      <c r="C15" s="241"/>
      <c r="D15" s="241"/>
      <c r="E15" s="242"/>
      <c r="F15" s="241"/>
      <c r="G15" s="243" t="s">
        <v>200</v>
      </c>
      <c r="H15" s="241" t="s">
        <v>202</v>
      </c>
    </row>
    <row r="16" spans="1:8" ht="15" customHeight="1">
      <c r="A16" s="244">
        <v>1</v>
      </c>
      <c r="B16" s="245" t="s">
        <v>42</v>
      </c>
      <c r="C16" s="246" t="s">
        <v>43</v>
      </c>
      <c r="D16" s="246">
        <v>12</v>
      </c>
      <c r="E16" s="247" t="s">
        <v>313</v>
      </c>
      <c r="F16" s="248">
        <v>10</v>
      </c>
      <c r="G16" s="249">
        <v>56595.03</v>
      </c>
      <c r="H16" s="250" t="s">
        <v>45</v>
      </c>
    </row>
    <row r="17" spans="1:8">
      <c r="A17" s="251">
        <v>2</v>
      </c>
      <c r="B17" s="252"/>
      <c r="C17" s="253"/>
      <c r="D17" s="253"/>
      <c r="E17" s="247" t="s">
        <v>97</v>
      </c>
      <c r="F17" s="248" t="s">
        <v>314</v>
      </c>
      <c r="G17" s="254">
        <v>18000</v>
      </c>
      <c r="H17" s="250" t="s">
        <v>45</v>
      </c>
    </row>
    <row r="18" spans="1:8">
      <c r="A18" s="255">
        <v>3</v>
      </c>
      <c r="B18" s="252"/>
      <c r="C18" s="253"/>
      <c r="D18" s="253"/>
      <c r="E18" s="247" t="s">
        <v>294</v>
      </c>
      <c r="F18" s="248" t="s">
        <v>315</v>
      </c>
      <c r="G18" s="254">
        <v>24000</v>
      </c>
      <c r="H18" s="250" t="s">
        <v>45</v>
      </c>
    </row>
    <row r="19" spans="1:8">
      <c r="A19" s="251">
        <v>4</v>
      </c>
      <c r="B19" s="252"/>
      <c r="C19" s="253"/>
      <c r="D19" s="253"/>
      <c r="E19" s="247" t="s">
        <v>316</v>
      </c>
      <c r="F19" s="248" t="s">
        <v>315</v>
      </c>
      <c r="G19" s="254">
        <v>9600</v>
      </c>
      <c r="H19" s="250" t="s">
        <v>45</v>
      </c>
    </row>
    <row r="20" spans="1:8">
      <c r="A20" s="255">
        <v>5</v>
      </c>
      <c r="B20" s="256"/>
      <c r="C20" s="257"/>
      <c r="D20" s="257"/>
      <c r="E20" s="247" t="s">
        <v>317</v>
      </c>
      <c r="F20" s="248" t="s">
        <v>314</v>
      </c>
      <c r="G20" s="254">
        <v>25140</v>
      </c>
      <c r="H20" s="250" t="s">
        <v>45</v>
      </c>
    </row>
    <row r="21" spans="1:8">
      <c r="A21" s="255">
        <v>1</v>
      </c>
      <c r="B21" s="258" t="s">
        <v>156</v>
      </c>
      <c r="C21" s="259" t="s">
        <v>157</v>
      </c>
      <c r="D21" s="260"/>
      <c r="E21" s="247"/>
      <c r="F21" s="248"/>
      <c r="G21" s="261" t="s">
        <v>318</v>
      </c>
      <c r="H21" s="250"/>
    </row>
    <row r="22" spans="1:8" ht="15" customHeight="1">
      <c r="A22" s="255">
        <v>1</v>
      </c>
      <c r="B22" s="262" t="s">
        <v>319</v>
      </c>
      <c r="C22" s="263" t="s">
        <v>54</v>
      </c>
      <c r="D22" s="263" t="s">
        <v>320</v>
      </c>
      <c r="E22" s="247" t="s">
        <v>321</v>
      </c>
      <c r="F22" s="248" t="s">
        <v>322</v>
      </c>
      <c r="G22" s="254">
        <v>8800</v>
      </c>
      <c r="H22" s="250" t="s">
        <v>45</v>
      </c>
    </row>
    <row r="23" spans="1:8">
      <c r="A23" s="255">
        <v>2</v>
      </c>
      <c r="B23" s="264"/>
      <c r="C23" s="257"/>
      <c r="D23" s="257"/>
      <c r="E23" s="247" t="s">
        <v>323</v>
      </c>
      <c r="F23" s="248" t="s">
        <v>324</v>
      </c>
      <c r="G23" s="254">
        <v>5546.32</v>
      </c>
      <c r="H23" s="250" t="s">
        <v>45</v>
      </c>
    </row>
    <row r="24" spans="1:8">
      <c r="A24" s="255">
        <v>1</v>
      </c>
      <c r="B24" s="258" t="s">
        <v>145</v>
      </c>
      <c r="C24" s="259" t="s">
        <v>146</v>
      </c>
      <c r="D24" s="260"/>
      <c r="E24" s="247"/>
      <c r="F24" s="248"/>
      <c r="G24" s="261" t="s">
        <v>318</v>
      </c>
      <c r="H24" s="250"/>
    </row>
    <row r="25" spans="1:8">
      <c r="A25" s="255">
        <v>1</v>
      </c>
      <c r="B25" s="258" t="s">
        <v>49</v>
      </c>
      <c r="C25" s="265"/>
      <c r="D25" s="266">
        <v>34</v>
      </c>
      <c r="E25" s="265" t="s">
        <v>204</v>
      </c>
      <c r="F25" s="248" t="s">
        <v>325</v>
      </c>
      <c r="G25" s="267">
        <v>16000</v>
      </c>
      <c r="H25" s="250" t="s">
        <v>45</v>
      </c>
    </row>
    <row r="26" spans="1:8">
      <c r="A26" s="268" t="s">
        <v>298</v>
      </c>
      <c r="B26" s="269"/>
      <c r="C26" s="269"/>
      <c r="D26" s="269"/>
      <c r="E26" s="269"/>
      <c r="F26" s="269"/>
      <c r="G26" s="270"/>
      <c r="H26" s="269"/>
    </row>
    <row r="27" spans="1:8">
      <c r="A27" s="271" t="s">
        <v>299</v>
      </c>
      <c r="B27" s="272"/>
      <c r="C27" s="272"/>
      <c r="D27" s="272"/>
      <c r="E27" s="272"/>
      <c r="F27" s="272"/>
      <c r="G27" s="273"/>
      <c r="H27" s="272"/>
    </row>
    <row r="28" spans="1:8">
      <c r="A28" s="271" t="s">
        <v>300</v>
      </c>
      <c r="B28" s="272"/>
      <c r="C28" s="272"/>
      <c r="D28" s="272"/>
      <c r="E28" s="272"/>
      <c r="F28" s="272"/>
      <c r="G28" s="273"/>
      <c r="H28" s="272"/>
    </row>
    <row r="29" spans="1:8">
      <c r="A29" s="274" t="s">
        <v>301</v>
      </c>
      <c r="B29" s="272"/>
      <c r="C29" s="272"/>
      <c r="D29" s="272"/>
      <c r="E29" s="272"/>
      <c r="F29" s="272"/>
      <c r="G29" s="273"/>
      <c r="H29" s="272"/>
    </row>
    <row r="30" spans="1:8">
      <c r="A30" s="275" t="s">
        <v>302</v>
      </c>
      <c r="B30" s="276"/>
      <c r="C30" s="276"/>
      <c r="D30" s="276"/>
      <c r="E30" s="276"/>
      <c r="F30" s="276"/>
      <c r="G30" s="276"/>
      <c r="H30" s="276"/>
    </row>
    <row r="31" spans="1:8">
      <c r="A31" s="277" t="s">
        <v>303</v>
      </c>
      <c r="B31" s="278" t="s">
        <v>304</v>
      </c>
      <c r="C31" s="278"/>
      <c r="D31" s="278"/>
      <c r="E31" s="278"/>
      <c r="F31" s="278" t="s">
        <v>305</v>
      </c>
      <c r="G31" s="279"/>
      <c r="H31" s="278"/>
    </row>
    <row r="32" spans="1:8">
      <c r="A32" s="280"/>
      <c r="B32" s="272" t="s">
        <v>306</v>
      </c>
      <c r="C32" s="278"/>
      <c r="D32" s="278"/>
      <c r="E32" s="278"/>
      <c r="F32" s="272" t="s">
        <v>307</v>
      </c>
      <c r="G32" s="279"/>
      <c r="H32" s="278"/>
    </row>
    <row r="33" spans="1:8">
      <c r="A33" s="280"/>
      <c r="B33" s="272" t="s">
        <v>308</v>
      </c>
      <c r="C33" s="278"/>
      <c r="D33" s="278"/>
      <c r="E33" s="278"/>
      <c r="F33" s="272" t="s">
        <v>308</v>
      </c>
      <c r="G33" s="279"/>
      <c r="H33" s="278"/>
    </row>
    <row r="34" spans="1:8">
      <c r="A34" s="280"/>
      <c r="B34" s="272" t="s">
        <v>309</v>
      </c>
      <c r="C34" s="278"/>
      <c r="D34" s="278"/>
      <c r="E34" s="278"/>
      <c r="F34" s="272"/>
      <c r="G34" s="279"/>
      <c r="H34" s="278"/>
    </row>
    <row r="35" spans="1:8">
      <c r="A35" s="280"/>
      <c r="B35" s="272"/>
      <c r="C35" s="278"/>
      <c r="D35" s="278"/>
      <c r="E35" s="278"/>
      <c r="F35" s="278"/>
      <c r="G35" s="279"/>
      <c r="H35" s="278"/>
    </row>
    <row r="36" spans="1:8">
      <c r="A36" s="280"/>
      <c r="B36" s="278"/>
      <c r="C36" s="278"/>
      <c r="D36" s="278"/>
      <c r="E36" s="278"/>
      <c r="F36" s="278"/>
      <c r="G36" s="279"/>
      <c r="H36" s="278"/>
    </row>
    <row r="37" spans="1:8">
      <c r="A37" s="281" t="s">
        <v>310</v>
      </c>
      <c r="B37" s="282"/>
      <c r="C37" s="282"/>
      <c r="D37" s="282"/>
      <c r="E37" s="282"/>
      <c r="F37" s="282"/>
      <c r="G37" s="283"/>
      <c r="H37" s="282"/>
    </row>
  </sheetData>
  <mergeCells count="21">
    <mergeCell ref="B22:B23"/>
    <mergeCell ref="C22:C23"/>
    <mergeCell ref="D22:D23"/>
    <mergeCell ref="A30:H30"/>
    <mergeCell ref="A10:H10"/>
    <mergeCell ref="B16:B20"/>
    <mergeCell ref="C16:C20"/>
    <mergeCell ref="D16:D20"/>
    <mergeCell ref="A7:C7"/>
    <mergeCell ref="D7:H7"/>
    <mergeCell ref="A8:C8"/>
    <mergeCell ref="D8:H8"/>
    <mergeCell ref="A9:C9"/>
    <mergeCell ref="D9:H9"/>
    <mergeCell ref="A1:H1"/>
    <mergeCell ref="A2:H2"/>
    <mergeCell ref="A3:H4"/>
    <mergeCell ref="A5:C5"/>
    <mergeCell ref="D5:H5"/>
    <mergeCell ref="A6:C6"/>
    <mergeCell ref="D6:H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 FUNDEP </vt:lpstr>
      <vt:lpstr>FUNDEP - PESSOAL </vt:lpstr>
      <vt:lpstr> FRMFA </vt:lpstr>
      <vt:lpstr>FRMFA - PESSOAL</vt:lpstr>
      <vt:lpstr>' FUNDEP '!_Hlk177363747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</dc:creator>
  <cp:lastModifiedBy>contabil</cp:lastModifiedBy>
  <dcterms:created xsi:type="dcterms:W3CDTF">2024-02-16T14:19:08Z</dcterms:created>
  <dcterms:modified xsi:type="dcterms:W3CDTF">2025-02-20T17:32:29Z</dcterms:modified>
</cp:coreProperties>
</file>