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FUNDAÇÕES 2025\"/>
    </mc:Choice>
  </mc:AlternateContent>
  <bookViews>
    <workbookView xWindow="0" yWindow="0" windowWidth="16095" windowHeight="7560" tabRatio="868" activeTab="5"/>
  </bookViews>
  <sheets>
    <sheet name="CONTRATOS FUNDEP 1" sheetId="11" r:id="rId1"/>
    <sheet name="CONTRATOS FUNDEP ESPEC. 2" sheetId="15" r:id="rId2"/>
    <sheet name="PESSOAL ENVOLVIDO FUNDEP 1" sheetId="12" r:id="rId3"/>
    <sheet name="PESSOAL ENVOLVIDO FUNDEP 2" sheetId="14" r:id="rId4"/>
    <sheet name="CONTRATOS IPEAD" sheetId="5" r:id="rId5"/>
    <sheet name="PESSOAL ENVOLVIDO IPEAD" sheetId="6" r:id="rId6"/>
    <sheet name="CONTRATOS FCO" sheetId="7" r:id="rId7"/>
    <sheet name="PESSOAL ENVOLVIDO FCO" sheetId="9" r:id="rId8"/>
    <sheet name="CONTRATOS FRMFA" sheetId="10" r:id="rId9"/>
    <sheet name="PESSOAL ENVOLVIDO FRMFA" sheetId="8" r:id="rId10"/>
    <sheet name="CONTRATOS FEPE" sheetId="3" r:id="rId11"/>
    <sheet name="PESSOAL ENVOLVIDO FEPE" sheetId="4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2" l="1"/>
  <c r="F23" i="14"/>
  <c r="G27" i="14"/>
  <c r="G25" i="14"/>
  <c r="G23" i="14"/>
  <c r="G21" i="11"/>
  <c r="G22" i="11"/>
  <c r="G23" i="11"/>
  <c r="G24" i="11"/>
  <c r="G25" i="11"/>
  <c r="G27" i="11"/>
  <c r="G28" i="11"/>
  <c r="G29" i="11"/>
  <c r="G30" i="11"/>
  <c r="G18" i="11"/>
</calcChain>
</file>

<file path=xl/sharedStrings.xml><?xml version="1.0" encoding="utf-8"?>
<sst xmlns="http://schemas.openxmlformats.org/spreadsheetml/2006/main" count="1084" uniqueCount="301">
  <si>
    <t>UNIVERSIDADE FEDERAL DE MINAS GERAIS</t>
  </si>
  <si>
    <t>UG SIGNATÁRIA DO CONTRATO</t>
  </si>
  <si>
    <t>NOME DO DIRIGENTE MÁXIMO DA IFES</t>
  </si>
  <si>
    <t>Sandra Regina Goulart Almeida</t>
  </si>
  <si>
    <t>NOME DA FUNDAÇÃO DE APOIO</t>
  </si>
  <si>
    <t>SIGLA DA FUNDAÇÃO DE APOIO</t>
  </si>
  <si>
    <t>CNPJ DA FUNDAÇÃO DE APOIO</t>
  </si>
  <si>
    <t>N°</t>
  </si>
  <si>
    <t xml:space="preserve">N° INSTRUMENTO </t>
  </si>
  <si>
    <t xml:space="preserve">NR.DO </t>
  </si>
  <si>
    <t>Nº DO CONTRATO</t>
  </si>
  <si>
    <t xml:space="preserve">NOME DO </t>
  </si>
  <si>
    <t xml:space="preserve">VR DO </t>
  </si>
  <si>
    <t>VR. *</t>
  </si>
  <si>
    <t>VR**</t>
  </si>
  <si>
    <t>VR***</t>
  </si>
  <si>
    <t>DATA INÍCIO</t>
  </si>
  <si>
    <t>DATA FIM</t>
  </si>
  <si>
    <t>FINALIDADE:</t>
  </si>
  <si>
    <t>COORDENADOR</t>
  </si>
  <si>
    <t>Ordem</t>
  </si>
  <si>
    <t>E ADITIVOS</t>
  </si>
  <si>
    <t>PROCESSO</t>
  </si>
  <si>
    <t>NA FUNDAÇÃO</t>
  </si>
  <si>
    <t>PROJETO</t>
  </si>
  <si>
    <t>CONTRATO</t>
  </si>
  <si>
    <t>REPASSADO</t>
  </si>
  <si>
    <t xml:space="preserve">DESPESAS TOTAL </t>
  </si>
  <si>
    <t>RECEITAS</t>
  </si>
  <si>
    <t>OPERACIONAL</t>
  </si>
  <si>
    <t>DA VIGÊNCIA</t>
  </si>
  <si>
    <t>ENSINO, PESQUISA, EXTENSÃO</t>
  </si>
  <si>
    <t xml:space="preserve">DO </t>
  </si>
  <si>
    <t>DE DISPENSA</t>
  </si>
  <si>
    <t>DE APOIO</t>
  </si>
  <si>
    <t>(EM REAIS)</t>
  </si>
  <si>
    <t>dd/mm/aaaa</t>
  </si>
  <si>
    <t>DESEN. INSTITUCIONAL, CIENTÍFICO E TECNOLÓGICO.</t>
  </si>
  <si>
    <t xml:space="preserve"> </t>
  </si>
  <si>
    <t>Ass:</t>
  </si>
  <si>
    <t>RESPONSÁVEL PELO SETOR CONTÁBIL/FINANCEIRO</t>
  </si>
  <si>
    <t>ORDENADOR DE DESPESA</t>
  </si>
  <si>
    <t>RECURSOS DA UFMG ENVOLVIDOS NOS PROJETOS</t>
  </si>
  <si>
    <t>RECURSOS HUMANOS DA UFMG ENVOLVIDOS NOS PROJETOS</t>
  </si>
  <si>
    <t>N° CONTRATO</t>
  </si>
  <si>
    <t>NR.DO PROCESSO</t>
  </si>
  <si>
    <t xml:space="preserve">NÚMERO </t>
  </si>
  <si>
    <t>SERVIDOR**</t>
  </si>
  <si>
    <t>CARGA HORÁRIA</t>
  </si>
  <si>
    <t>REMUNERAÇÃO</t>
  </si>
  <si>
    <t>BOLSA DE PESQUISA</t>
  </si>
  <si>
    <t>ORDEM</t>
  </si>
  <si>
    <t>FUNDEP</t>
  </si>
  <si>
    <t>ENVOLVIDO</t>
  </si>
  <si>
    <t>EFETIVAMENTE DEDICADA</t>
  </si>
  <si>
    <t>RECEBIDA PELA</t>
  </si>
  <si>
    <t xml:space="preserve">OU </t>
  </si>
  <si>
    <t>AO CONTRATO</t>
  </si>
  <si>
    <t>PARTICIPANTE</t>
  </si>
  <si>
    <t>DE ENSINO</t>
  </si>
  <si>
    <t>NO PROJETO</t>
  </si>
  <si>
    <t>DE EXTENSÃO</t>
  </si>
  <si>
    <t>Servidor ** Apenas servidores estatutários com matricula SIAPE ativa.</t>
  </si>
  <si>
    <t>ASS:</t>
  </si>
  <si>
    <t>___________________________________</t>
  </si>
  <si>
    <t>_________________________________</t>
  </si>
  <si>
    <t>CUSTO ****</t>
  </si>
  <si>
    <t>CONTRATOS CELEBRADOS COM FUNDAÇÕES DE APOIO COM VIGÊNCIA NO EXERCÍCIO DE 2025</t>
  </si>
  <si>
    <t>* VR.REPASSADO: É o valor acumulado que foi repassado p/ Fund. de Apoio via SIAFI até 31/12/2025.</t>
  </si>
  <si>
    <t>**VR. DESPESA TOTAL  : Total gasto/executado no projeto na Fundação de Apoio até 31/12/2025. - O valor preenchido nesta coluna deve ser no máximo a soma do Valor Repassado + Receitas.</t>
  </si>
  <si>
    <t>**** CUSTO OPERACIONAL: Valor da remuneração paga à Fundação de Apoio  título de serviços administrativos ou gerenciamento de gestão até 31/12/2025.</t>
  </si>
  <si>
    <t>*** VR. RECEITAS : Receitas geradas pelo contrato junto a terceiros e que sejam entregues pela Universidade à arrecadação  direta pela Fundação para atender ao projeto a que serve o contrato.(Em atendimento ao ítem 8.2.3.1 sub-ítem II da Decisão nº 1646/2002 do TCU). Arrecadação direta pela Fundação de Apoio e/ou rendimentos até 31/12/2025.</t>
  </si>
  <si>
    <r>
      <t xml:space="preserve">CONTRATOS CELEBRADOS COM FUNDAÇÕES DE APOIO COM </t>
    </r>
    <r>
      <rPr>
        <sz val="13"/>
        <rFont val="Arial"/>
        <family val="2"/>
      </rPr>
      <t>VIGÊNCIA</t>
    </r>
    <r>
      <rPr>
        <sz val="14"/>
        <rFont val="Arial"/>
        <family val="2"/>
      </rPr>
      <t xml:space="preserve"> NO EXERCÍCIO DE 2025</t>
    </r>
  </si>
  <si>
    <t>EM 2025</t>
  </si>
  <si>
    <t xml:space="preserve">* Segundo Resolução 13/22, de 1 de dezembro de 2022, do Conselho Universitário, no Artigo 3º: </t>
  </si>
  <si>
    <t>colegiado superior da Unidade, ficando dispensada a aprovação dessas por outras instâncias.</t>
  </si>
  <si>
    <t>§ 2º A participação de servidores nas Atividades Acadêmicas previstas no caput deste artigo não excederá a carga horária prevista na legislação vigente</t>
  </si>
  <si>
    <t>Art. 3º As Atividades Acadêmicas Individuais deverão ser aprovadas, em primeira instância, pela Câmara Departamental ou estrutura equivalente e, em segunda instância, pelo órgão</t>
  </si>
  <si>
    <t>23072.256627/2025-31</t>
  </si>
  <si>
    <t>488/2025</t>
  </si>
  <si>
    <t>S/N</t>
  </si>
  <si>
    <t>VOZES PERIFERICAS FORMACAO EM HORNALISMO, PODCAST E AUDIOVISUAL PARA JOVENS DA UFMG.</t>
  </si>
  <si>
    <t>Ângela Maria Carrato Diniz</t>
  </si>
  <si>
    <t>EXTENSÃO</t>
  </si>
  <si>
    <t>16.629.388/0001-24</t>
  </si>
  <si>
    <t>FUNDACAO DE APOIO AO ENSINO PESQUISA E EXTENSAO</t>
  </si>
  <si>
    <t>FEPE</t>
  </si>
  <si>
    <t xml:space="preserve">NÃO HOUVE PAGAMENTO </t>
  </si>
  <si>
    <t>NOME: FABIANE ALVES DE SOUZA</t>
  </si>
  <si>
    <t>NOME: THAIS PORLAN DE OLIVEIRA</t>
  </si>
  <si>
    <t>SIAPE: 01668532</t>
  </si>
  <si>
    <t>TEL. (31) 3409-5005</t>
  </si>
  <si>
    <t>PORTARIA DE NOMEAÇÃO Nº 9564 de 10/11/2023</t>
  </si>
  <si>
    <t>356/2023</t>
  </si>
  <si>
    <t>23072.226922/2023-00</t>
  </si>
  <si>
    <t>Gênero, Sexualidade e Segurança Cidadã - mortes violentas intencionais, cenas de criminalização e estratégias de prevenção à letalidade no território mineiro</t>
  </si>
  <si>
    <t>Pesquisa</t>
  </si>
  <si>
    <t>Marco Aurélio Máximo Prado</t>
  </si>
  <si>
    <t>428/2024</t>
  </si>
  <si>
    <t>23072.231807/2024-20</t>
  </si>
  <si>
    <t>Curso de Especialização em Transtorno do Espectro do Autismo</t>
  </si>
  <si>
    <t>Ensino</t>
  </si>
  <si>
    <t>UG153287 - Faculdade de Filosofia e Ciências Humanas</t>
  </si>
  <si>
    <t>Fundação Instituto de Pesquisas Econômicas, Administrativas e Contábeis de Minas Gerais</t>
  </si>
  <si>
    <t>IPEAD</t>
  </si>
  <si>
    <t>16.578.361/0001-50</t>
  </si>
  <si>
    <t>FUNDAÇÃO DE DESENVOLVIMENTO DA PESQUISA</t>
  </si>
  <si>
    <t>18.720.938/0001-41</t>
  </si>
  <si>
    <t>UG153287 - FACULDADE DE FILOSOFIA E CIÊNCIAS HUMANAS</t>
  </si>
  <si>
    <t>Fundação Christiano Ottoni</t>
  </si>
  <si>
    <t>FCO</t>
  </si>
  <si>
    <t>18.218.909/0001-86</t>
  </si>
  <si>
    <t>23072.273411/2025-31</t>
  </si>
  <si>
    <t>FUNDACAO RODRIGO MELLO FRANCO DE ANDRADE</t>
  </si>
  <si>
    <t>FRMFA</t>
  </si>
  <si>
    <t>470/2025</t>
  </si>
  <si>
    <t>PESQUISA</t>
  </si>
  <si>
    <t>Juarez Rocha Guimarães</t>
  </si>
  <si>
    <t>MAPEAMENTO DAS CONDICOES DE TRABALHO E VIOLACOES DE DIREITOS HUMANOS DE TRABALHADORAS E TRABALHADORES METALURGICOS DA RMBH NO PERIODO ENTRE 2009 E 2026</t>
  </si>
  <si>
    <t>23072.271118/2025-39</t>
  </si>
  <si>
    <t>FORMACAO CONTINUADA NO BARREIRO: 
FEMINISMO E ANTIRRACISMO EM MOVIMENTO</t>
  </si>
  <si>
    <t xml:space="preserve"> 23/12/2026</t>
  </si>
  <si>
    <t>473/2025</t>
  </si>
  <si>
    <t>31.605.058/0001-92</t>
  </si>
  <si>
    <t>503/2024</t>
  </si>
  <si>
    <t>23072.271926/2024-15</t>
  </si>
  <si>
    <t xml:space="preserve">Caminhos do Opará: a chegada dos grupos humanos na América e a ocupação da Bacia do Alto-Médio Rio São Francisco </t>
  </si>
  <si>
    <t>Maria Jacqueline Rodet</t>
  </si>
  <si>
    <t>23072.256432/2023-20</t>
  </si>
  <si>
    <t>23072.227736/2024-61</t>
  </si>
  <si>
    <t>TELMA MARIA GONÇALVES MENICUCCI</t>
  </si>
  <si>
    <t>DIMITRI FAZITO DE ALMEIDA REZENDE</t>
  </si>
  <si>
    <t>23072.271599/2023-11</t>
  </si>
  <si>
    <t>MAYCOLN LEONI M. TEODORO</t>
  </si>
  <si>
    <t>THAIS PORLAN DE OLIVEIRA</t>
  </si>
  <si>
    <t>23072.260556/2025-71</t>
  </si>
  <si>
    <t xml:space="preserve"> GESTAO MUNICIPAL DA ORDEM PUBLICA E SEGURANCA CIDADÃ</t>
  </si>
  <si>
    <t>CLAUDIO SANTIAGO DIAS JUNIOR</t>
  </si>
  <si>
    <t>23072.271728/2025-32</t>
  </si>
  <si>
    <t>ADERVAL COSTA FILHO</t>
  </si>
  <si>
    <t>23072.233367/2024-45</t>
  </si>
  <si>
    <t>DESEN. INSTITUCIONAL</t>
  </si>
  <si>
    <t>ENSINO</t>
  </si>
  <si>
    <t>064/2021
Aditivo 02/2024</t>
  </si>
  <si>
    <t>23072.247432/2020-96</t>
  </si>
  <si>
    <t>Especialização em Comunicação Pública da Ciência</t>
  </si>
  <si>
    <t>JURI CASTELFRANCHI</t>
  </si>
  <si>
    <t>306/2021
Aditivo 01/2024</t>
  </si>
  <si>
    <t>23072.236759/2021-13</t>
  </si>
  <si>
    <t>Especialização em transtornos do espectro do autismo</t>
  </si>
  <si>
    <t>MARIA LUÍSA MAGALHÃES NOGUEIRA</t>
  </si>
  <si>
    <t>512/2023</t>
  </si>
  <si>
    <t>23072.258872/2023-11</t>
  </si>
  <si>
    <t>Especialização em Estudos de Criminalidade
 e Segurança Pública 2024</t>
  </si>
  <si>
    <t>LUDMILA MENDONCA LOPES RIBEIRO</t>
  </si>
  <si>
    <t xml:space="preserve">293/2022
Aditivo 2/2024 </t>
  </si>
  <si>
    <t>23072.266970/2022-41</t>
  </si>
  <si>
    <t>Especialização em Psicologia Clínica: Análise Existencial e  Gestalt-Terapia</t>
  </si>
  <si>
    <t xml:space="preserve"> -</t>
  </si>
  <si>
    <t>PAULO EDUARDO RODRIGUES ALVES
 EVANGELISTA</t>
  </si>
  <si>
    <t>206/2023</t>
  </si>
  <si>
    <t>23072.219985/2023-00</t>
  </si>
  <si>
    <t>Especialização em Estudos de Criminalidade e Segurança Pública 2023</t>
  </si>
  <si>
    <t>LUDMILA MENDONÇA LOPES RIBEIRO</t>
  </si>
  <si>
    <t>637/2023</t>
  </si>
  <si>
    <t>23072.265608/2023-34</t>
  </si>
  <si>
    <t>Especialização em Comunicação Pública da Ciência 2023</t>
  </si>
  <si>
    <t>324/2023</t>
  </si>
  <si>
    <t>23072.225045/2023-41</t>
  </si>
  <si>
    <t>Enfrentamento à violência política de
 gênero: construindo uma rede de mulheres</t>
  </si>
  <si>
    <t>MARLISE MÍRIAM DE MATOS </t>
  </si>
  <si>
    <t>362/2023</t>
  </si>
  <si>
    <t>23072.226426/2023-48</t>
  </si>
  <si>
    <t>A Reconstrução da Participação Social 
no Brasil</t>
  </si>
  <si>
    <t xml:space="preserve">LEONARDO AVRITZER </t>
  </si>
  <si>
    <t>012/2023</t>
  </si>
  <si>
    <t>23072.248643/2022-16</t>
  </si>
  <si>
    <t>Especialização em Estudos de Criminalidade e Segurança Pública 1/2023</t>
  </si>
  <si>
    <t>630/2023</t>
  </si>
  <si>
    <t>23072.252307/2023-41</t>
  </si>
  <si>
    <t xml:space="preserve">Ocupação psi - 2ª edição </t>
  </si>
  <si>
    <t>ANDREA GUERRA</t>
  </si>
  <si>
    <t>577/2023</t>
  </si>
  <si>
    <t>23072.267575/2023-67</t>
  </si>
  <si>
    <t>Trama de Saberes: redes de culturas populares e tradicionais em territórios  patrimoniais</t>
  </si>
  <si>
    <t>ANA FLÁVIA MOREIRA SANTOS</t>
  </si>
  <si>
    <t>589/2023
Aditivo 01/2024</t>
  </si>
  <si>
    <t>Ampliação e requalificação da infraestrutura para o desenvolvimento de atividades acadêmicas da FAFICH</t>
  </si>
  <si>
    <t>23072.261361/2023-87</t>
  </si>
  <si>
    <t>Proposta de reformulação de narrativa expográfica do Museu da Inconfidẽncia</t>
  </si>
  <si>
    <t>HELOISA STARLING</t>
  </si>
  <si>
    <t>647/2023
Aditivo 01/2024</t>
  </si>
  <si>
    <t>23072.268052/2023-38</t>
  </si>
  <si>
    <t>Pesquisas sobre o samba de Belo Horizonte</t>
  </si>
  <si>
    <t xml:space="preserve">Estudos para desenvolvimento de intervenção psicológicas on-line para tratamento e promoção da saúde mental em profissionais de segurança pública </t>
  </si>
  <si>
    <t>231/2024</t>
  </si>
  <si>
    <t>Pesquisa de avaliação do proadi-sus, triênio 2021-2023</t>
  </si>
  <si>
    <t>Mapeamento, Formação e Inclusão Sociopolítica de povos e 
comunidades tradicionais no Vale do Jequitinhonha</t>
  </si>
  <si>
    <t>431/2024</t>
  </si>
  <si>
    <t>23072.253716/2024-45</t>
  </si>
  <si>
    <t>Especialização em Comunicação Pública da Ciência 2024</t>
  </si>
  <si>
    <t>YURIJ CASTELFRANCHI</t>
  </si>
  <si>
    <t>342/2024</t>
  </si>
  <si>
    <t>23072.232798/2024-94</t>
  </si>
  <si>
    <t>Observatório das eleições 2024</t>
  </si>
  <si>
    <t>EDUARDO MOREIRA DA SILVA</t>
  </si>
  <si>
    <t>364/2024</t>
  </si>
  <si>
    <t>23072.233055/2024-31</t>
  </si>
  <si>
    <t>Descomplicando políticas sociais e curadoria pública</t>
  </si>
  <si>
    <t>NATÁLIA GUIMARÃES DUARTE SATYRO</t>
  </si>
  <si>
    <t>422/2024</t>
  </si>
  <si>
    <t>23072.249013/2024-12</t>
  </si>
  <si>
    <t>Movimentos sociais e a luta por mobilidade urbana no Barreiro</t>
  </si>
  <si>
    <t>JUAREZ ROCHA GUIMARÃES</t>
  </si>
  <si>
    <t>486/2024</t>
  </si>
  <si>
    <t>23072.272846/2024-87</t>
  </si>
  <si>
    <t>Mensurando o tempo de homicídio: 10 anos depois</t>
  </si>
  <si>
    <t>23072.267943/2024-58</t>
  </si>
  <si>
    <t>Mineração, comunidades tradicionais e direitos territoriais: conflitos e desastres ambientais no contexto da expansão neoextrativista em minas gerais</t>
  </si>
  <si>
    <t>RAQUEL OLIVEIRA SANTOS TEIXEIRA</t>
  </si>
  <si>
    <t>423/2024</t>
  </si>
  <si>
    <t>23072.243084/2024-10</t>
  </si>
  <si>
    <t>Estudos complementares ao RTID da Comunidade Geraizeira do Lamarão e oficinas para fortalecimento de direitos e gestão territorial</t>
  </si>
  <si>
    <t>485/2024</t>
  </si>
  <si>
    <t>23072.249050/2024-21</t>
  </si>
  <si>
    <t>Formação continuada no Barreiro: feminismo e antirracismo em movimento</t>
  </si>
  <si>
    <t>341/2024
Aditivo 01/2024
Aditivo 02/2025</t>
  </si>
  <si>
    <t>471/2025</t>
  </si>
  <si>
    <t>392/2025</t>
  </si>
  <si>
    <t>629/2023
Aditivo 01/2024
Aditivo 02/2025</t>
  </si>
  <si>
    <t>064/2021
Aditivo 01/2023
Aditivo 02/2024</t>
  </si>
  <si>
    <t xml:space="preserve">293/2022
Aditivo 1/2024 </t>
  </si>
  <si>
    <t>630/2023
Aditivo 01/2025</t>
  </si>
  <si>
    <t>324/2023
Aditivo 01/2025</t>
  </si>
  <si>
    <t>654/2023
Aditivo 01/2025</t>
  </si>
  <si>
    <t>496/2024
Aditivo 01/2025</t>
  </si>
  <si>
    <t>23072.220021/2025-68</t>
  </si>
  <si>
    <t>220/2025</t>
  </si>
  <si>
    <t>RELATORIOS ANTROPOLOGICOS DAS COMUNIDADES  QUILOMBOLAS DE CAMPOS E BRUTIA - SERRANOPOLIS/MG</t>
  </si>
  <si>
    <t>Especialização em Psicologia Clínica: Análise Existencial e Gestalt-Terapia</t>
  </si>
  <si>
    <t>Número e Nome da Unidade</t>
  </si>
  <si>
    <t>RENATA PACHECO LIMA</t>
  </si>
  <si>
    <t>CLAUDIA LINS CARDOSO</t>
  </si>
  <si>
    <t>LAURA CRISTINA EIRAS COELHO SOARES</t>
  </si>
  <si>
    <t>PAULO EDUARDO RODRIGUES ALVES EVANGELISTA</t>
  </si>
  <si>
    <t>MARIA LUISA MAGALHAES NOGUEIRA</t>
  </si>
  <si>
    <t>SYLVIO ZOCRATTO JUNIOR</t>
  </si>
  <si>
    <t>CIRENE DE SOUZA VESPASIANO</t>
  </si>
  <si>
    <t>TEREZA CRISTINA PEIXOTO COSTA</t>
  </si>
  <si>
    <t xml:space="preserve">* Segundo Resolução 10/95, de 30 de novembro de 1995, do Conselho Universitário, no Artigo 2º, Parágrafo 2º: </t>
  </si>
  <si>
    <t xml:space="preserve">Art. 2º - A prestação de serviços deverá ser aprovada, acompanhada e avaliada pela Câmara Departamental e pelo Colegiado Superior da Unidade ou respectivo Conselho Diretor, </t>
  </si>
  <si>
    <t xml:space="preserve"> conforme o caso, sendo considerada parte integrante da atividade do servidor, sem prejuízo das demais atividades acadêmicas e funcionais.</t>
  </si>
  <si>
    <t xml:space="preserve">§ 2º - A carga horária anual dedicada à prestação de serviços não poderá ultrapassar, em média, 8 (oito) horas semanais. </t>
  </si>
  <si>
    <t>MARLISE MIRIAM DE MATOS ALMEIDA</t>
  </si>
  <si>
    <t>CLÁUDIO DE SOUZA FARIA</t>
  </si>
  <si>
    <t>654/2023</t>
  </si>
  <si>
    <t xml:space="preserve">629/2023
Aditivo 01/2024
</t>
  </si>
  <si>
    <t xml:space="preserve">23072.271599/2023-11
</t>
  </si>
  <si>
    <t xml:space="preserve">31159
</t>
  </si>
  <si>
    <t>MARCELA MANSUR ALVES</t>
  </si>
  <si>
    <t>MAYCOLN LEÔNI MARTINS TEODORO</t>
  </si>
  <si>
    <t xml:space="preserve">231/2024
</t>
  </si>
  <si>
    <t xml:space="preserve">23072.227736/2024-61
</t>
  </si>
  <si>
    <t xml:space="preserve">31471
</t>
  </si>
  <si>
    <t>ANA PAULA KARRUZ</t>
  </si>
  <si>
    <t>ALESSANDRO MAGNO DA SILVA</t>
  </si>
  <si>
    <t>JOSE ANGELO MACHADO</t>
  </si>
  <si>
    <t>TELMA MARIA GONCALVES MENICUCCI</t>
  </si>
  <si>
    <t>341/2024
Aditivo 01/2024</t>
  </si>
  <si>
    <t>496/2024</t>
  </si>
  <si>
    <t>20</t>
  </si>
  <si>
    <t>ALICE MARA SERRA</t>
  </si>
  <si>
    <t>ANDRÉ LUIZ FREITAS DIAS</t>
  </si>
  <si>
    <t>VALTEIR GONCALVES RIBEIRO</t>
  </si>
  <si>
    <t>38</t>
  </si>
  <si>
    <t>BRAULIO FIGUEIREDO ALVES DA SILVA</t>
  </si>
  <si>
    <t xml:space="preserve">8
</t>
  </si>
  <si>
    <t xml:space="preserve">9
</t>
  </si>
  <si>
    <t>VIVIANE VERDU RICO</t>
  </si>
  <si>
    <t>EDSON MASSAYUKI HUZIWARA</t>
  </si>
  <si>
    <t>MARJORIE CORREA MARONA</t>
  </si>
  <si>
    <t>JUAREZ ROCHA GUIMARAES</t>
  </si>
  <si>
    <t>ANA PAULA VASCONCELOS GONÇALVES</t>
  </si>
  <si>
    <t>LIVIA DA CRUZ CARVALHO</t>
  </si>
  <si>
    <t>ORDENADORA DE DESPESA</t>
  </si>
  <si>
    <t>Maria Luisa Magalhaes Nogueira</t>
  </si>
  <si>
    <t>23072.275407/2024-26</t>
  </si>
  <si>
    <t>Capacitação de atualização com ênfase na dimensão coletiva e territorial do trabalho social com famílias efetivada no âmbito do Serviço de Proteção e Atendimento Especializado a Famílias e Indivíduos – PAEF</t>
  </si>
  <si>
    <t>Extensão</t>
  </si>
  <si>
    <t>Gustavo Henrique Carretero</t>
  </si>
  <si>
    <t>Maria Luísa Magalhães Nogueira</t>
  </si>
  <si>
    <t>120h</t>
  </si>
  <si>
    <t>Sylvio Zocratto Júnior</t>
  </si>
  <si>
    <t>220h</t>
  </si>
  <si>
    <t>Denise Brandão de Oliveira e Britto</t>
  </si>
  <si>
    <t>32h</t>
  </si>
  <si>
    <t>Thais Porlan de Oliveira</t>
  </si>
  <si>
    <t>48h</t>
  </si>
  <si>
    <t xml:space="preserve">	Erika Lourenço</t>
  </si>
  <si>
    <t>36h</t>
  </si>
  <si>
    <t>NÃO HOUVE PAGAMENTO DE BOLSA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</si>
</sst>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d/m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23"/>
      <name val="Times New Roman"/>
      <family val="1"/>
    </font>
    <font>
      <sz val="14"/>
      <name val="Arial"/>
      <family val="2"/>
    </font>
    <font>
      <b/>
      <i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1"/>
      <name val="Calibri"/>
      <family val="2"/>
      <scheme val="minor"/>
    </font>
    <font>
      <b/>
      <sz val="18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7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7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9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7" fillId="0" borderId="0" xfId="0" applyFont="1" applyFill="1"/>
    <xf numFmtId="0" fontId="6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center"/>
    </xf>
    <xf numFmtId="43" fontId="6" fillId="0" borderId="27" xfId="1" applyFont="1" applyFill="1" applyBorder="1" applyAlignment="1" applyProtection="1">
      <alignment horizontal="left"/>
    </xf>
    <xf numFmtId="43" fontId="8" fillId="0" borderId="27" xfId="1" applyFont="1" applyFill="1" applyBorder="1" applyAlignment="1" applyProtection="1"/>
    <xf numFmtId="14" fontId="6" fillId="0" borderId="27" xfId="0" applyNumberFormat="1" applyFont="1" applyFill="1" applyBorder="1" applyAlignment="1">
      <alignment horizontal="center"/>
    </xf>
    <xf numFmtId="14" fontId="6" fillId="0" borderId="28" xfId="0" applyNumberFormat="1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43" fontId="6" fillId="0" borderId="30" xfId="1" applyFont="1" applyFill="1" applyBorder="1" applyAlignment="1" applyProtection="1">
      <alignment horizontal="left"/>
    </xf>
    <xf numFmtId="43" fontId="8" fillId="0" borderId="30" xfId="1" applyFont="1" applyFill="1" applyBorder="1" applyAlignment="1" applyProtection="1"/>
    <xf numFmtId="14" fontId="6" fillId="0" borderId="30" xfId="0" applyNumberFormat="1" applyFont="1" applyFill="1" applyBorder="1" applyAlignment="1">
      <alignment horizontal="center"/>
    </xf>
    <xf numFmtId="14" fontId="6" fillId="0" borderId="31" xfId="0" applyNumberFormat="1" applyFont="1" applyFill="1" applyBorder="1" applyAlignment="1">
      <alignment horizontal="center"/>
    </xf>
    <xf numFmtId="0" fontId="5" fillId="0" borderId="35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36" xfId="0" applyFont="1" applyBorder="1"/>
    <xf numFmtId="0" fontId="5" fillId="0" borderId="37" xfId="0" applyFont="1" applyBorder="1" applyAlignment="1">
      <alignment horizontal="center"/>
    </xf>
    <xf numFmtId="0" fontId="5" fillId="0" borderId="37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Fill="1" applyBorder="1"/>
    <xf numFmtId="0" fontId="7" fillId="0" borderId="40" xfId="0" applyFont="1" applyBorder="1"/>
    <xf numFmtId="0" fontId="7" fillId="0" borderId="21" xfId="0" applyFont="1" applyBorder="1"/>
    <xf numFmtId="0" fontId="7" fillId="0" borderId="41" xfId="0" applyFont="1" applyBorder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0" fillId="0" borderId="42" xfId="0" applyFill="1" applyBorder="1"/>
    <xf numFmtId="0" fontId="5" fillId="0" borderId="0" xfId="0" applyFont="1" applyBorder="1" applyAlignment="1"/>
    <xf numFmtId="0" fontId="5" fillId="0" borderId="0" xfId="0" applyFont="1" applyFill="1" applyBorder="1"/>
    <xf numFmtId="0" fontId="7" fillId="0" borderId="0" xfId="0" applyFont="1" applyBorder="1"/>
    <xf numFmtId="0" fontId="7" fillId="0" borderId="45" xfId="0" applyFont="1" applyBorder="1"/>
    <xf numFmtId="0" fontId="6" fillId="0" borderId="27" xfId="0" applyFont="1" applyFill="1" applyBorder="1" applyAlignment="1">
      <alignment horizontal="left" wrapText="1"/>
    </xf>
    <xf numFmtId="0" fontId="5" fillId="0" borderId="52" xfId="0" applyFont="1" applyBorder="1"/>
    <xf numFmtId="0" fontId="5" fillId="0" borderId="53" xfId="0" applyFont="1" applyBorder="1"/>
    <xf numFmtId="0" fontId="6" fillId="0" borderId="55" xfId="0" applyFont="1" applyBorder="1"/>
    <xf numFmtId="0" fontId="0" fillId="0" borderId="52" xfId="0" applyBorder="1"/>
    <xf numFmtId="0" fontId="0" fillId="0" borderId="0" xfId="0" applyBorder="1"/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left"/>
    </xf>
    <xf numFmtId="14" fontId="5" fillId="0" borderId="75" xfId="0" applyNumberFormat="1" applyFont="1" applyBorder="1" applyAlignment="1">
      <alignment horizontal="center"/>
    </xf>
    <xf numFmtId="0" fontId="5" fillId="0" borderId="52" xfId="0" applyFont="1" applyBorder="1" applyAlignment="1"/>
    <xf numFmtId="0" fontId="5" fillId="0" borderId="55" xfId="0" applyFont="1" applyBorder="1"/>
    <xf numFmtId="0" fontId="5" fillId="0" borderId="52" xfId="0" applyFont="1" applyBorder="1" applyAlignment="1">
      <alignment horizontal="left"/>
    </xf>
    <xf numFmtId="0" fontId="5" fillId="0" borderId="52" xfId="0" applyFont="1" applyBorder="1" applyAlignment="1">
      <alignment horizontal="right"/>
    </xf>
    <xf numFmtId="0" fontId="7" fillId="0" borderId="55" xfId="0" applyFont="1" applyBorder="1"/>
    <xf numFmtId="0" fontId="7" fillId="0" borderId="52" xfId="0" applyFont="1" applyBorder="1"/>
    <xf numFmtId="0" fontId="7" fillId="0" borderId="76" xfId="0" applyFont="1" applyBorder="1"/>
    <xf numFmtId="0" fontId="5" fillId="0" borderId="77" xfId="0" applyFont="1" applyFill="1" applyBorder="1"/>
    <xf numFmtId="0" fontId="7" fillId="0" borderId="77" xfId="0" applyFont="1" applyBorder="1"/>
    <xf numFmtId="0" fontId="7" fillId="0" borderId="78" xfId="0" applyFont="1" applyBorder="1"/>
    <xf numFmtId="0" fontId="6" fillId="0" borderId="93" xfId="0" applyFont="1" applyFill="1" applyBorder="1" applyAlignment="1">
      <alignment horizontal="center"/>
    </xf>
    <xf numFmtId="0" fontId="6" fillId="0" borderId="94" xfId="0" applyFont="1" applyFill="1" applyBorder="1" applyAlignment="1">
      <alignment horizontal="center"/>
    </xf>
    <xf numFmtId="0" fontId="6" fillId="0" borderId="95" xfId="0" applyFont="1" applyFill="1" applyBorder="1" applyAlignment="1">
      <alignment horizontal="center"/>
    </xf>
    <xf numFmtId="0" fontId="6" fillId="0" borderId="96" xfId="0" applyFont="1" applyFill="1" applyBorder="1" applyAlignment="1">
      <alignment horizontal="center"/>
    </xf>
    <xf numFmtId="0" fontId="6" fillId="0" borderId="97" xfId="0" applyFont="1" applyFill="1" applyBorder="1" applyAlignment="1">
      <alignment horizontal="center"/>
    </xf>
    <xf numFmtId="0" fontId="6" fillId="0" borderId="98" xfId="0" applyFont="1" applyFill="1" applyBorder="1" applyAlignment="1">
      <alignment horizontal="center"/>
    </xf>
    <xf numFmtId="0" fontId="6" fillId="0" borderId="99" xfId="0" applyFont="1" applyFill="1" applyBorder="1" applyAlignment="1">
      <alignment horizontal="center"/>
    </xf>
    <xf numFmtId="0" fontId="6" fillId="0" borderId="100" xfId="0" applyFont="1" applyFill="1" applyBorder="1" applyAlignment="1">
      <alignment horizontal="center"/>
    </xf>
    <xf numFmtId="0" fontId="6" fillId="0" borderId="70" xfId="0" applyFont="1" applyFill="1" applyBorder="1" applyAlignment="1">
      <alignment horizontal="center"/>
    </xf>
    <xf numFmtId="0" fontId="6" fillId="0" borderId="77" xfId="0" applyFont="1" applyFill="1" applyBorder="1" applyAlignment="1">
      <alignment horizontal="center"/>
    </xf>
    <xf numFmtId="0" fontId="6" fillId="0" borderId="101" xfId="0" applyFont="1" applyFill="1" applyBorder="1" applyAlignment="1">
      <alignment horizontal="center"/>
    </xf>
    <xf numFmtId="0" fontId="6" fillId="0" borderId="71" xfId="0" applyFont="1" applyFill="1" applyBorder="1" applyAlignment="1">
      <alignment horizontal="center"/>
    </xf>
    <xf numFmtId="0" fontId="6" fillId="0" borderId="102" xfId="0" applyFont="1" applyFill="1" applyBorder="1" applyAlignment="1">
      <alignment horizontal="center"/>
    </xf>
    <xf numFmtId="0" fontId="7" fillId="0" borderId="77" xfId="0" applyFont="1" applyFill="1" applyBorder="1"/>
    <xf numFmtId="0" fontId="6" fillId="0" borderId="75" xfId="0" applyFont="1" applyFill="1" applyBorder="1" applyAlignment="1">
      <alignment horizontal="center"/>
    </xf>
    <xf numFmtId="0" fontId="6" fillId="0" borderId="103" xfId="0" applyFont="1" applyFill="1" applyBorder="1" applyAlignment="1">
      <alignment horizontal="center"/>
    </xf>
    <xf numFmtId="0" fontId="6" fillId="0" borderId="104" xfId="0" applyFont="1" applyFill="1" applyBorder="1" applyAlignment="1">
      <alignment horizontal="center"/>
    </xf>
    <xf numFmtId="0" fontId="6" fillId="0" borderId="105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left" wrapText="1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7" xfId="0" applyFont="1" applyFill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121" xfId="0" applyFont="1" applyBorder="1" applyAlignment="1">
      <alignment horizontal="center"/>
    </xf>
    <xf numFmtId="14" fontId="6" fillId="0" borderId="122" xfId="0" applyNumberFormat="1" applyFont="1" applyFill="1" applyBorder="1" applyAlignment="1">
      <alignment horizontal="center"/>
    </xf>
    <xf numFmtId="0" fontId="5" fillId="0" borderId="123" xfId="0" applyFont="1" applyBorder="1" applyAlignment="1">
      <alignment horizontal="center"/>
    </xf>
    <xf numFmtId="14" fontId="6" fillId="0" borderId="75" xfId="0" applyNumberFormat="1" applyFont="1" applyFill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6" fillId="0" borderId="133" xfId="0" applyFont="1" applyFill="1" applyBorder="1" applyAlignment="1">
      <alignment horizontal="center"/>
    </xf>
    <xf numFmtId="0" fontId="6" fillId="0" borderId="134" xfId="0" applyFont="1" applyFill="1" applyBorder="1" applyAlignment="1">
      <alignment horizontal="center"/>
    </xf>
    <xf numFmtId="0" fontId="6" fillId="0" borderId="97" xfId="0" applyFont="1" applyFill="1" applyBorder="1" applyAlignment="1"/>
    <xf numFmtId="0" fontId="6" fillId="0" borderId="52" xfId="0" applyFont="1" applyFill="1" applyBorder="1" applyAlignment="1">
      <alignment horizontal="center"/>
    </xf>
    <xf numFmtId="0" fontId="6" fillId="0" borderId="135" xfId="0" applyFont="1" applyFill="1" applyBorder="1" applyAlignment="1">
      <alignment horizontal="center"/>
    </xf>
    <xf numFmtId="0" fontId="6" fillId="0" borderId="18" xfId="0" applyFont="1" applyFill="1" applyBorder="1" applyAlignment="1"/>
    <xf numFmtId="0" fontId="5" fillId="0" borderId="136" xfId="0" applyFont="1" applyBorder="1" applyAlignment="1">
      <alignment horizontal="center"/>
    </xf>
    <xf numFmtId="0" fontId="6" fillId="0" borderId="84" xfId="0" applyFont="1" applyBorder="1" applyAlignment="1">
      <alignment horizontal="center"/>
    </xf>
    <xf numFmtId="0" fontId="6" fillId="2" borderId="84" xfId="0" applyFont="1" applyFill="1" applyBorder="1" applyAlignment="1">
      <alignment horizontal="center"/>
    </xf>
    <xf numFmtId="0" fontId="6" fillId="0" borderId="84" xfId="0" applyFont="1" applyBorder="1" applyAlignment="1">
      <alignment horizontal="left" wrapText="1"/>
    </xf>
    <xf numFmtId="43" fontId="6" fillId="0" borderId="84" xfId="1" applyFont="1" applyBorder="1" applyAlignment="1">
      <alignment horizontal="center" vertical="center"/>
    </xf>
    <xf numFmtId="43" fontId="6" fillId="0" borderId="84" xfId="1" applyFont="1" applyBorder="1" applyAlignment="1">
      <alignment vertical="center"/>
    </xf>
    <xf numFmtId="14" fontId="6" fillId="0" borderId="84" xfId="0" applyNumberFormat="1" applyFont="1" applyBorder="1" applyAlignment="1">
      <alignment horizontal="center" vertical="center"/>
    </xf>
    <xf numFmtId="165" fontId="6" fillId="0" borderId="85" xfId="0" applyNumberFormat="1" applyFont="1" applyBorder="1" applyAlignment="1">
      <alignment horizontal="center" vertical="center"/>
    </xf>
    <xf numFmtId="0" fontId="5" fillId="0" borderId="81" xfId="0" applyFont="1" applyBorder="1" applyAlignment="1">
      <alignment horizontal="center"/>
    </xf>
    <xf numFmtId="0" fontId="6" fillId="0" borderId="132" xfId="0" applyFont="1" applyBorder="1" applyAlignment="1">
      <alignment horizontal="center"/>
    </xf>
    <xf numFmtId="165" fontId="6" fillId="0" borderId="132" xfId="0" applyNumberFormat="1" applyFont="1" applyBorder="1" applyAlignment="1">
      <alignment horizontal="center" vertical="center"/>
    </xf>
    <xf numFmtId="0" fontId="5" fillId="0" borderId="79" xfId="0" applyFont="1" applyBorder="1" applyAlignment="1">
      <alignment horizontal="center"/>
    </xf>
    <xf numFmtId="0" fontId="6" fillId="0" borderId="132" xfId="0" applyFont="1" applyBorder="1" applyAlignment="1">
      <alignment horizontal="center" vertical="center"/>
    </xf>
    <xf numFmtId="0" fontId="16" fillId="0" borderId="0" xfId="0" applyFont="1"/>
    <xf numFmtId="165" fontId="6" fillId="0" borderId="132" xfId="0" applyNumberFormat="1" applyFont="1" applyBorder="1" applyAlignment="1">
      <alignment horizontal="center" vertical="center" wrapText="1"/>
    </xf>
    <xf numFmtId="0" fontId="9" fillId="0" borderId="55" xfId="0" applyFont="1" applyBorder="1"/>
    <xf numFmtId="0" fontId="7" fillId="0" borderId="77" xfId="0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4" fillId="0" borderId="0" xfId="0" applyFont="1" applyAlignment="1"/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145" xfId="0" applyFont="1" applyBorder="1" applyAlignment="1">
      <alignment horizontal="center"/>
    </xf>
    <xf numFmtId="0" fontId="6" fillId="0" borderId="146" xfId="0" applyFont="1" applyBorder="1" applyAlignment="1">
      <alignment horizontal="center"/>
    </xf>
    <xf numFmtId="0" fontId="6" fillId="0" borderId="147" xfId="0" applyFont="1" applyBorder="1" applyAlignment="1">
      <alignment horizontal="left"/>
    </xf>
    <xf numFmtId="0" fontId="6" fillId="0" borderId="147" xfId="0" applyFont="1" applyBorder="1" applyAlignment="1">
      <alignment horizontal="center"/>
    </xf>
    <xf numFmtId="0" fontId="6" fillId="0" borderId="147" xfId="0" applyFont="1" applyBorder="1" applyAlignment="1">
      <alignment horizontal="center" wrapText="1"/>
    </xf>
    <xf numFmtId="164" fontId="6" fillId="0" borderId="147" xfId="1" applyNumberFormat="1" applyFont="1" applyFill="1" applyBorder="1" applyAlignment="1" applyProtection="1">
      <alignment horizontal="left"/>
    </xf>
    <xf numFmtId="14" fontId="6" fillId="0" borderId="147" xfId="0" applyNumberFormat="1" applyFont="1" applyBorder="1" applyAlignment="1">
      <alignment horizontal="center"/>
    </xf>
    <xf numFmtId="14" fontId="6" fillId="0" borderId="148" xfId="0" applyNumberFormat="1" applyFont="1" applyBorder="1" applyAlignment="1">
      <alignment horizontal="center" wrapText="1"/>
    </xf>
    <xf numFmtId="0" fontId="5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0" fontId="0" fillId="0" borderId="34" xfId="0" applyBorder="1"/>
    <xf numFmtId="0" fontId="5" fillId="0" borderId="14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3" fontId="6" fillId="0" borderId="80" xfId="1" applyFont="1" applyBorder="1" applyAlignment="1">
      <alignment horizontal="center" vertical="center"/>
    </xf>
    <xf numFmtId="43" fontId="6" fillId="0" borderId="87" xfId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135" xfId="0" applyFont="1" applyFill="1" applyBorder="1"/>
    <xf numFmtId="0" fontId="6" fillId="2" borderId="149" xfId="0" applyFont="1" applyFill="1" applyBorder="1" applyAlignment="1">
      <alignment horizontal="center" wrapText="1"/>
    </xf>
    <xf numFmtId="0" fontId="6" fillId="2" borderId="149" xfId="0" applyFont="1" applyFill="1" applyBorder="1" applyAlignment="1">
      <alignment horizontal="center"/>
    </xf>
    <xf numFmtId="43" fontId="6" fillId="0" borderId="149" xfId="1" applyFont="1" applyBorder="1" applyAlignment="1">
      <alignment horizontal="center" vertical="center"/>
    </xf>
    <xf numFmtId="14" fontId="6" fillId="0" borderId="149" xfId="0" applyNumberFormat="1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/>
    </xf>
    <xf numFmtId="0" fontId="6" fillId="0" borderId="149" xfId="0" applyFont="1" applyBorder="1" applyAlignment="1">
      <alignment wrapText="1"/>
    </xf>
    <xf numFmtId="165" fontId="6" fillId="0" borderId="149" xfId="0" applyNumberFormat="1" applyFont="1" applyBorder="1" applyAlignment="1">
      <alignment horizontal="center" vertical="center"/>
    </xf>
    <xf numFmtId="14" fontId="6" fillId="0" borderId="149" xfId="0" applyNumberFormat="1" applyFont="1" applyBorder="1" applyAlignment="1">
      <alignment horizontal="center"/>
    </xf>
    <xf numFmtId="0" fontId="6" fillId="0" borderId="149" xfId="0" applyFont="1" applyBorder="1" applyAlignment="1">
      <alignment vertical="center" wrapText="1"/>
    </xf>
    <xf numFmtId="0" fontId="6" fillId="2" borderId="84" xfId="0" applyFont="1" applyFill="1" applyBorder="1" applyAlignment="1">
      <alignment horizontal="center" wrapText="1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/>
    </xf>
    <xf numFmtId="0" fontId="6" fillId="0" borderId="149" xfId="0" applyFont="1" applyBorder="1"/>
    <xf numFmtId="0" fontId="6" fillId="0" borderId="84" xfId="0" applyFont="1" applyBorder="1" applyAlignment="1">
      <alignment horizontal="center" wrapText="1"/>
    </xf>
    <xf numFmtId="14" fontId="6" fillId="0" borderId="84" xfId="0" applyNumberFormat="1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84" xfId="0" applyFont="1" applyBorder="1" applyAlignment="1">
      <alignment wrapText="1"/>
    </xf>
    <xf numFmtId="0" fontId="12" fillId="0" borderId="133" xfId="0" applyFont="1" applyBorder="1"/>
    <xf numFmtId="0" fontId="12" fillId="0" borderId="94" xfId="0" applyFont="1" applyBorder="1"/>
    <xf numFmtId="0" fontId="12" fillId="0" borderId="94" xfId="0" applyFont="1" applyBorder="1" applyAlignment="1"/>
    <xf numFmtId="0" fontId="12" fillId="0" borderId="153" xfId="0" applyFont="1" applyBorder="1"/>
    <xf numFmtId="0" fontId="13" fillId="0" borderId="52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55" xfId="0" applyFont="1" applyBorder="1" applyAlignment="1">
      <alignment horizontal="center" vertical="center"/>
    </xf>
    <xf numFmtId="0" fontId="6" fillId="0" borderId="155" xfId="0" applyFont="1" applyFill="1" applyBorder="1" applyAlignment="1">
      <alignment horizontal="center"/>
    </xf>
    <xf numFmtId="0" fontId="12" fillId="0" borderId="9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156" xfId="0" applyFont="1" applyBorder="1" applyAlignment="1">
      <alignment horizontal="center"/>
    </xf>
    <xf numFmtId="0" fontId="6" fillId="0" borderId="80" xfId="0" applyFont="1" applyFill="1" applyBorder="1" applyAlignment="1">
      <alignment horizontal="center"/>
    </xf>
    <xf numFmtId="0" fontId="6" fillId="0" borderId="80" xfId="0" applyFont="1" applyFill="1" applyBorder="1" applyAlignment="1">
      <alignment horizontal="left" wrapText="1"/>
    </xf>
    <xf numFmtId="43" fontId="6" fillId="0" borderId="80" xfId="1" applyFont="1" applyFill="1" applyBorder="1" applyAlignment="1">
      <alignment horizontal="right" wrapText="1"/>
    </xf>
    <xf numFmtId="14" fontId="6" fillId="0" borderId="80" xfId="0" applyNumberFormat="1" applyFont="1" applyFill="1" applyBorder="1" applyAlignment="1">
      <alignment horizontal="center"/>
    </xf>
    <xf numFmtId="14" fontId="6" fillId="0" borderId="143" xfId="0" applyNumberFormat="1" applyFont="1" applyFill="1" applyBorder="1" applyAlignment="1">
      <alignment horizontal="center"/>
    </xf>
    <xf numFmtId="0" fontId="6" fillId="0" borderId="87" xfId="0" applyFont="1" applyFill="1" applyBorder="1" applyAlignment="1">
      <alignment horizontal="center"/>
    </xf>
    <xf numFmtId="0" fontId="6" fillId="0" borderId="87" xfId="0" applyFont="1" applyFill="1" applyBorder="1" applyAlignment="1">
      <alignment horizontal="left" wrapText="1"/>
    </xf>
    <xf numFmtId="43" fontId="6" fillId="0" borderId="87" xfId="1" applyFont="1" applyFill="1" applyBorder="1" applyAlignment="1">
      <alignment horizontal="left"/>
    </xf>
    <xf numFmtId="14" fontId="6" fillId="0" borderId="87" xfId="0" applyNumberFormat="1" applyFont="1" applyFill="1" applyBorder="1" applyAlignment="1">
      <alignment horizontal="center"/>
    </xf>
    <xf numFmtId="0" fontId="6" fillId="0" borderId="88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7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6" fillId="0" borderId="87" xfId="1" applyFont="1" applyBorder="1" applyAlignment="1">
      <alignment vertical="center"/>
    </xf>
    <xf numFmtId="0" fontId="6" fillId="0" borderId="88" xfId="0" applyFont="1" applyFill="1" applyBorder="1" applyAlignment="1">
      <alignment horizontal="center" wrapText="1"/>
    </xf>
    <xf numFmtId="0" fontId="14" fillId="0" borderId="52" xfId="0" applyFont="1" applyBorder="1"/>
    <xf numFmtId="0" fontId="5" fillId="0" borderId="157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14" fillId="0" borderId="158" xfId="0" applyFont="1" applyBorder="1"/>
    <xf numFmtId="0" fontId="5" fillId="0" borderId="159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81" xfId="0" applyFont="1" applyBorder="1" applyAlignment="1">
      <alignment horizontal="center"/>
    </xf>
    <xf numFmtId="0" fontId="5" fillId="0" borderId="133" xfId="0" applyFont="1" applyBorder="1"/>
    <xf numFmtId="0" fontId="5" fillId="0" borderId="94" xfId="0" applyFont="1" applyBorder="1"/>
    <xf numFmtId="0" fontId="5" fillId="0" borderId="153" xfId="0" applyFont="1" applyBorder="1"/>
    <xf numFmtId="0" fontId="6" fillId="0" borderId="80" xfId="0" applyFont="1" applyBorder="1" applyAlignment="1">
      <alignment vertical="center" wrapText="1"/>
    </xf>
    <xf numFmtId="0" fontId="6" fillId="0" borderId="80" xfId="0" applyFont="1" applyBorder="1" applyAlignment="1">
      <alignment horizontal="center"/>
    </xf>
    <xf numFmtId="43" fontId="6" fillId="0" borderId="80" xfId="1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0" fontId="6" fillId="0" borderId="161" xfId="0" applyFont="1" applyBorder="1" applyAlignment="1">
      <alignment horizontal="center"/>
    </xf>
    <xf numFmtId="0" fontId="6" fillId="0" borderId="161" xfId="0" applyFont="1" applyBorder="1" applyAlignment="1">
      <alignment horizontal="left" wrapText="1"/>
    </xf>
    <xf numFmtId="0" fontId="6" fillId="2" borderId="161" xfId="0" applyFont="1" applyFill="1" applyBorder="1" applyAlignment="1">
      <alignment horizontal="center"/>
    </xf>
    <xf numFmtId="0" fontId="6" fillId="0" borderId="144" xfId="0" applyFont="1" applyBorder="1" applyAlignment="1">
      <alignment horizontal="center"/>
    </xf>
    <xf numFmtId="0" fontId="14" fillId="0" borderId="0" xfId="0" applyFont="1" applyBorder="1"/>
    <xf numFmtId="0" fontId="12" fillId="0" borderId="94" xfId="0" applyFont="1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6" fillId="0" borderId="161" xfId="0" applyFont="1" applyBorder="1" applyAlignment="1">
      <alignment horizontal="center" wrapText="1"/>
    </xf>
    <xf numFmtId="43" fontId="6" fillId="0" borderId="161" xfId="1" applyFont="1" applyBorder="1" applyAlignment="1">
      <alignment horizontal="center" vertical="center"/>
    </xf>
    <xf numFmtId="43" fontId="6" fillId="0" borderId="161" xfId="1" applyFont="1" applyBorder="1" applyAlignment="1">
      <alignment vertical="center"/>
    </xf>
    <xf numFmtId="14" fontId="6" fillId="0" borderId="161" xfId="0" applyNumberFormat="1" applyFont="1" applyBorder="1" applyAlignment="1">
      <alignment horizontal="center"/>
    </xf>
    <xf numFmtId="0" fontId="6" fillId="0" borderId="161" xfId="0" applyFont="1" applyBorder="1" applyAlignment="1">
      <alignment horizontal="center" vertical="center"/>
    </xf>
    <xf numFmtId="0" fontId="6" fillId="0" borderId="162" xfId="0" applyFont="1" applyBorder="1" applyAlignment="1">
      <alignment horizontal="center" vertical="center"/>
    </xf>
    <xf numFmtId="17" fontId="6" fillId="2" borderId="161" xfId="0" applyNumberFormat="1" applyFont="1" applyFill="1" applyBorder="1" applyAlignment="1">
      <alignment horizontal="center" wrapText="1"/>
    </xf>
    <xf numFmtId="0" fontId="6" fillId="0" borderId="162" xfId="0" applyFont="1" applyBorder="1" applyAlignment="1">
      <alignment horizontal="center"/>
    </xf>
    <xf numFmtId="0" fontId="6" fillId="0" borderId="162" xfId="0" applyFont="1" applyBorder="1" applyAlignment="1">
      <alignment horizontal="center" wrapText="1"/>
    </xf>
    <xf numFmtId="17" fontId="6" fillId="0" borderId="161" xfId="0" applyNumberFormat="1" applyFont="1" applyBorder="1" applyAlignment="1">
      <alignment horizontal="center" wrapText="1"/>
    </xf>
    <xf numFmtId="0" fontId="6" fillId="0" borderId="161" xfId="0" applyFont="1" applyBorder="1" applyAlignment="1">
      <alignment horizontal="left"/>
    </xf>
    <xf numFmtId="0" fontId="6" fillId="0" borderId="136" xfId="0" applyFont="1" applyBorder="1" applyAlignment="1">
      <alignment horizontal="center" wrapText="1"/>
    </xf>
    <xf numFmtId="0" fontId="6" fillId="0" borderId="84" xfId="0" applyFont="1" applyBorder="1" applyAlignment="1">
      <alignment horizontal="left" vertical="center" wrapText="1"/>
    </xf>
    <xf numFmtId="49" fontId="6" fillId="0" borderId="84" xfId="0" applyNumberFormat="1" applyFont="1" applyBorder="1" applyAlignment="1">
      <alignment horizontal="center"/>
    </xf>
    <xf numFmtId="43" fontId="6" fillId="0" borderId="84" xfId="1" applyFont="1" applyBorder="1" applyAlignment="1">
      <alignment horizontal="center"/>
    </xf>
    <xf numFmtId="0" fontId="6" fillId="0" borderId="167" xfId="0" applyFont="1" applyBorder="1" applyAlignment="1">
      <alignment vertical="center" wrapText="1"/>
    </xf>
    <xf numFmtId="0" fontId="6" fillId="0" borderId="167" xfId="0" applyFont="1" applyBorder="1" applyAlignment="1">
      <alignment horizontal="center"/>
    </xf>
    <xf numFmtId="43" fontId="6" fillId="0" borderId="167" xfId="1" applyFont="1" applyBorder="1" applyAlignment="1">
      <alignment horizontal="center"/>
    </xf>
    <xf numFmtId="165" fontId="6" fillId="0" borderId="162" xfId="0" applyNumberFormat="1" applyFont="1" applyBorder="1" applyAlignment="1">
      <alignment horizontal="center" vertical="center"/>
    </xf>
    <xf numFmtId="0" fontId="6" fillId="0" borderId="81" xfId="0" applyFont="1" applyBorder="1" applyAlignment="1">
      <alignment horizontal="center" wrapText="1"/>
    </xf>
    <xf numFmtId="17" fontId="6" fillId="2" borderId="167" xfId="0" applyNumberFormat="1" applyFont="1" applyFill="1" applyBorder="1" applyAlignment="1">
      <alignment horizontal="center" wrapText="1"/>
    </xf>
    <xf numFmtId="0" fontId="6" fillId="2" borderId="167" xfId="0" applyFont="1" applyFill="1" applyBorder="1" applyAlignment="1">
      <alignment horizontal="center"/>
    </xf>
    <xf numFmtId="0" fontId="6" fillId="0" borderId="167" xfId="0" applyFont="1" applyBorder="1"/>
    <xf numFmtId="0" fontId="6" fillId="0" borderId="80" xfId="0" applyFont="1" applyBorder="1" applyAlignment="1">
      <alignment horizontal="left" vertical="center" wrapText="1"/>
    </xf>
    <xf numFmtId="49" fontId="6" fillId="0" borderId="80" xfId="0" applyNumberFormat="1" applyFont="1" applyBorder="1" applyAlignment="1">
      <alignment horizontal="center"/>
    </xf>
    <xf numFmtId="0" fontId="6" fillId="0" borderId="167" xfId="0" applyFont="1" applyBorder="1" applyAlignment="1">
      <alignment horizontal="left" wrapText="1"/>
    </xf>
    <xf numFmtId="14" fontId="6" fillId="0" borderId="167" xfId="0" applyNumberFormat="1" applyFont="1" applyBorder="1" applyAlignment="1"/>
    <xf numFmtId="14" fontId="6" fillId="0" borderId="170" xfId="0" applyNumberFormat="1" applyFont="1" applyBorder="1" applyAlignment="1"/>
    <xf numFmtId="14" fontId="6" fillId="0" borderId="46" xfId="0" applyNumberFormat="1" applyFont="1" applyBorder="1" applyAlignment="1"/>
    <xf numFmtId="0" fontId="6" fillId="0" borderId="80" xfId="0" applyFont="1" applyBorder="1" applyAlignment="1">
      <alignment horizontal="center" vertical="center" wrapText="1"/>
    </xf>
    <xf numFmtId="14" fontId="6" fillId="0" borderId="167" xfId="0" applyNumberFormat="1" applyFont="1" applyBorder="1" applyAlignment="1">
      <alignment horizontal="left" wrapText="1"/>
    </xf>
    <xf numFmtId="0" fontId="18" fillId="0" borderId="0" xfId="0" applyFont="1"/>
    <xf numFmtId="0" fontId="6" fillId="0" borderId="186" xfId="0" applyFont="1" applyBorder="1" applyAlignment="1">
      <alignment horizontal="center"/>
    </xf>
    <xf numFmtId="0" fontId="6" fillId="2" borderId="187" xfId="0" applyFont="1" applyFill="1" applyBorder="1" applyAlignment="1">
      <alignment horizontal="center" wrapText="1"/>
    </xf>
    <xf numFmtId="0" fontId="6" fillId="2" borderId="187" xfId="0" applyFont="1" applyFill="1" applyBorder="1" applyAlignment="1">
      <alignment horizontal="center"/>
    </xf>
    <xf numFmtId="0" fontId="6" fillId="0" borderId="187" xfId="0" applyFont="1" applyBorder="1" applyAlignment="1">
      <alignment horizontal="center"/>
    </xf>
    <xf numFmtId="0" fontId="6" fillId="0" borderId="84" xfId="0" applyFont="1" applyBorder="1" applyAlignment="1">
      <alignment vertical="center" wrapText="1"/>
    </xf>
    <xf numFmtId="14" fontId="6" fillId="0" borderId="188" xfId="0" applyNumberFormat="1" applyFont="1" applyBorder="1" applyAlignment="1">
      <alignment horizontal="center"/>
    </xf>
    <xf numFmtId="0" fontId="6" fillId="2" borderId="167" xfId="0" applyFont="1" applyFill="1" applyBorder="1" applyAlignment="1">
      <alignment horizontal="center" wrapText="1"/>
    </xf>
    <xf numFmtId="14" fontId="6" fillId="0" borderId="167" xfId="0" applyNumberFormat="1" applyFont="1" applyBorder="1" applyAlignment="1">
      <alignment horizontal="left"/>
    </xf>
    <xf numFmtId="14" fontId="6" fillId="0" borderId="185" xfId="0" applyNumberFormat="1" applyFont="1" applyBorder="1" applyAlignment="1">
      <alignment horizontal="center"/>
    </xf>
    <xf numFmtId="0" fontId="6" fillId="0" borderId="184" xfId="0" applyFont="1" applyFill="1" applyBorder="1" applyAlignment="1">
      <alignment horizontal="center"/>
    </xf>
    <xf numFmtId="0" fontId="5" fillId="0" borderId="5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horizontal="left" vertical="center"/>
    </xf>
    <xf numFmtId="0" fontId="13" fillId="0" borderId="5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3" fillId="0" borderId="6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4" fillId="0" borderId="127" xfId="0" applyFont="1" applyBorder="1" applyAlignment="1">
      <alignment horizontal="left"/>
    </xf>
    <xf numFmtId="0" fontId="4" fillId="0" borderId="128" xfId="0" applyFont="1" applyBorder="1" applyAlignment="1">
      <alignment horizontal="left"/>
    </xf>
    <xf numFmtId="0" fontId="5" fillId="0" borderId="106" xfId="0" applyFont="1" applyBorder="1" applyAlignment="1">
      <alignment horizontal="left"/>
    </xf>
    <xf numFmtId="0" fontId="5" fillId="0" borderId="107" xfId="0" applyFont="1" applyBorder="1" applyAlignment="1">
      <alignment horizontal="left"/>
    </xf>
    <xf numFmtId="0" fontId="5" fillId="0" borderId="154" xfId="0" applyFont="1" applyBorder="1" applyAlignment="1">
      <alignment horizontal="left"/>
    </xf>
    <xf numFmtId="0" fontId="6" fillId="0" borderId="127" xfId="0" applyFont="1" applyBorder="1" applyAlignment="1">
      <alignment horizontal="left"/>
    </xf>
    <xf numFmtId="0" fontId="6" fillId="0" borderId="128" xfId="0" applyFont="1" applyBorder="1" applyAlignment="1">
      <alignment horizontal="left"/>
    </xf>
    <xf numFmtId="0" fontId="5" fillId="0" borderId="109" xfId="0" applyFont="1" applyBorder="1" applyAlignment="1">
      <alignment horizontal="left"/>
    </xf>
    <xf numFmtId="0" fontId="6" fillId="0" borderId="129" xfId="0" applyFont="1" applyBorder="1" applyAlignment="1">
      <alignment horizontal="left"/>
    </xf>
    <xf numFmtId="0" fontId="6" fillId="0" borderId="89" xfId="0" applyFont="1" applyBorder="1" applyAlignment="1">
      <alignment horizontal="left"/>
    </xf>
    <xf numFmtId="0" fontId="5" fillId="0" borderId="110" xfId="0" applyFont="1" applyBorder="1" applyAlignment="1">
      <alignment horizontal="left"/>
    </xf>
    <xf numFmtId="0" fontId="6" fillId="0" borderId="150" xfId="0" applyFont="1" applyFill="1" applyBorder="1" applyAlignment="1">
      <alignment wrapText="1"/>
    </xf>
    <xf numFmtId="0" fontId="6" fillId="0" borderId="151" xfId="0" applyFont="1" applyFill="1" applyBorder="1" applyAlignment="1">
      <alignment wrapText="1"/>
    </xf>
    <xf numFmtId="0" fontId="6" fillId="0" borderId="152" xfId="0" applyFont="1" applyFill="1" applyBorder="1" applyAlignment="1">
      <alignment wrapText="1"/>
    </xf>
    <xf numFmtId="0" fontId="6" fillId="0" borderId="139" xfId="0" applyFont="1" applyFill="1" applyBorder="1" applyAlignment="1">
      <alignment horizontal="left" vertical="center" wrapText="1"/>
    </xf>
    <xf numFmtId="0" fontId="6" fillId="0" borderId="140" xfId="0" applyFont="1" applyFill="1" applyBorder="1" applyAlignment="1">
      <alignment horizontal="left" vertical="center" wrapText="1"/>
    </xf>
    <xf numFmtId="0" fontId="6" fillId="0" borderId="141" xfId="0" applyFont="1" applyFill="1" applyBorder="1" applyAlignment="1">
      <alignment horizontal="left" vertical="center" wrapText="1"/>
    </xf>
    <xf numFmtId="0" fontId="6" fillId="0" borderId="139" xfId="0" applyFont="1" applyFill="1" applyBorder="1" applyAlignment="1">
      <alignment wrapText="1"/>
    </xf>
    <xf numFmtId="0" fontId="6" fillId="0" borderId="140" xfId="0" applyFont="1" applyFill="1" applyBorder="1" applyAlignment="1">
      <alignment wrapText="1"/>
    </xf>
    <xf numFmtId="0" fontId="6" fillId="0" borderId="141" xfId="0" applyFont="1" applyFill="1" applyBorder="1" applyAlignment="1">
      <alignment wrapText="1"/>
    </xf>
    <xf numFmtId="0" fontId="6" fillId="0" borderId="91" xfId="0" applyFont="1" applyBorder="1" applyAlignment="1">
      <alignment horizontal="center"/>
    </xf>
    <xf numFmtId="0" fontId="6" fillId="0" borderId="142" xfId="0" applyFont="1" applyFill="1" applyBorder="1" applyAlignment="1">
      <alignment horizontal="center"/>
    </xf>
    <xf numFmtId="0" fontId="6" fillId="0" borderId="92" xfId="0" applyFont="1" applyFill="1" applyBorder="1" applyAlignment="1">
      <alignment horizontal="center"/>
    </xf>
    <xf numFmtId="0" fontId="6" fillId="0" borderId="164" xfId="0" applyFont="1" applyBorder="1" applyAlignment="1">
      <alignment horizontal="center"/>
    </xf>
    <xf numFmtId="0" fontId="6" fillId="0" borderId="165" xfId="0" applyFont="1" applyFill="1" applyBorder="1" applyAlignment="1">
      <alignment horizontal="center"/>
    </xf>
    <xf numFmtId="0" fontId="6" fillId="0" borderId="166" xfId="0" applyFont="1" applyFill="1" applyBorder="1" applyAlignment="1">
      <alignment horizontal="center"/>
    </xf>
    <xf numFmtId="0" fontId="6" fillId="0" borderId="6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163" xfId="0" applyFont="1" applyBorder="1" applyAlignment="1">
      <alignment horizontal="left"/>
    </xf>
    <xf numFmtId="0" fontId="6" fillId="0" borderId="65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4" fillId="0" borderId="6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3" xfId="0" applyFont="1" applyBorder="1" applyAlignment="1">
      <alignment horizontal="left"/>
    </xf>
    <xf numFmtId="14" fontId="6" fillId="0" borderId="167" xfId="0" applyNumberFormat="1" applyFont="1" applyBorder="1" applyAlignment="1">
      <alignment horizontal="center"/>
    </xf>
    <xf numFmtId="14" fontId="6" fillId="0" borderId="185" xfId="0" applyNumberFormat="1" applyFont="1" applyBorder="1" applyAlignment="1">
      <alignment horizontal="center"/>
    </xf>
    <xf numFmtId="0" fontId="5" fillId="0" borderId="179" xfId="0" applyFont="1" applyBorder="1" applyAlignment="1">
      <alignment horizontal="left" vertical="center"/>
    </xf>
    <xf numFmtId="0" fontId="5" fillId="0" borderId="178" xfId="0" applyFont="1" applyBorder="1" applyAlignment="1">
      <alignment horizontal="left" vertical="center"/>
    </xf>
    <xf numFmtId="0" fontId="5" fillId="0" borderId="175" xfId="0" applyFont="1" applyBorder="1" applyAlignment="1">
      <alignment horizontal="left"/>
    </xf>
    <xf numFmtId="0" fontId="5" fillId="0" borderId="176" xfId="0" applyFont="1" applyBorder="1" applyAlignment="1">
      <alignment horizontal="left"/>
    </xf>
    <xf numFmtId="0" fontId="5" fillId="0" borderId="180" xfId="0" applyFont="1" applyBorder="1" applyAlignment="1">
      <alignment horizontal="left"/>
    </xf>
    <xf numFmtId="0" fontId="5" fillId="0" borderId="181" xfId="0" applyFont="1" applyBorder="1" applyAlignment="1">
      <alignment horizontal="left"/>
    </xf>
    <xf numFmtId="0" fontId="5" fillId="0" borderId="182" xfId="0" applyFont="1" applyBorder="1" applyAlignment="1">
      <alignment horizontal="left" vertical="center"/>
    </xf>
    <xf numFmtId="0" fontId="5" fillId="0" borderId="183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14" fontId="6" fillId="0" borderId="189" xfId="0" applyNumberFormat="1" applyFont="1" applyBorder="1" applyAlignment="1">
      <alignment horizontal="center"/>
    </xf>
    <xf numFmtId="14" fontId="6" fillId="0" borderId="190" xfId="0" applyNumberFormat="1" applyFont="1" applyBorder="1" applyAlignment="1">
      <alignment horizontal="center"/>
    </xf>
    <xf numFmtId="14" fontId="6" fillId="0" borderId="191" xfId="0" applyNumberFormat="1" applyFont="1" applyBorder="1" applyAlignment="1">
      <alignment horizontal="center"/>
    </xf>
    <xf numFmtId="14" fontId="6" fillId="0" borderId="170" xfId="0" applyNumberFormat="1" applyFont="1" applyBorder="1" applyAlignment="1">
      <alignment horizontal="center"/>
    </xf>
    <xf numFmtId="14" fontId="6" fillId="0" borderId="171" xfId="0" applyNumberFormat="1" applyFont="1" applyBorder="1" applyAlignment="1">
      <alignment horizontal="center"/>
    </xf>
    <xf numFmtId="14" fontId="6" fillId="0" borderId="172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5" fillId="0" borderId="177" xfId="0" applyFont="1" applyBorder="1" applyAlignment="1">
      <alignment horizontal="left" vertical="center"/>
    </xf>
    <xf numFmtId="0" fontId="6" fillId="0" borderId="138" xfId="0" applyFont="1" applyBorder="1" applyAlignment="1">
      <alignment horizontal="center" wrapText="1"/>
    </xf>
    <xf numFmtId="0" fontId="6" fillId="0" borderId="160" xfId="0" applyFont="1" applyBorder="1" applyAlignment="1">
      <alignment horizontal="center" wrapText="1"/>
    </xf>
    <xf numFmtId="0" fontId="6" fillId="0" borderId="184" xfId="0" applyFont="1" applyBorder="1" applyAlignment="1">
      <alignment horizontal="center" wrapText="1"/>
    </xf>
    <xf numFmtId="0" fontId="6" fillId="2" borderId="138" xfId="0" applyFont="1" applyFill="1" applyBorder="1" applyAlignment="1">
      <alignment horizontal="center" wrapText="1"/>
    </xf>
    <xf numFmtId="0" fontId="6" fillId="2" borderId="160" xfId="0" applyFont="1" applyFill="1" applyBorder="1" applyAlignment="1">
      <alignment horizontal="center" wrapText="1"/>
    </xf>
    <xf numFmtId="0" fontId="6" fillId="2" borderId="184" xfId="0" applyFont="1" applyFill="1" applyBorder="1" applyAlignment="1">
      <alignment horizontal="center" wrapText="1"/>
    </xf>
    <xf numFmtId="0" fontId="6" fillId="0" borderId="168" xfId="0" applyFont="1" applyBorder="1" applyAlignment="1">
      <alignment horizontal="center" wrapText="1"/>
    </xf>
    <xf numFmtId="0" fontId="6" fillId="0" borderId="137" xfId="0" applyFont="1" applyBorder="1" applyAlignment="1">
      <alignment horizontal="center" wrapText="1"/>
    </xf>
    <xf numFmtId="0" fontId="6" fillId="0" borderId="79" xfId="0" applyFont="1" applyBorder="1" applyAlignment="1">
      <alignment horizontal="center" wrapText="1"/>
    </xf>
    <xf numFmtId="0" fontId="14" fillId="0" borderId="120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/>
    </xf>
    <xf numFmtId="0" fontId="6" fillId="0" borderId="184" xfId="0" applyFont="1" applyBorder="1" applyAlignment="1">
      <alignment horizontal="center"/>
    </xf>
    <xf numFmtId="0" fontId="6" fillId="2" borderId="138" xfId="0" applyFont="1" applyFill="1" applyBorder="1" applyAlignment="1">
      <alignment horizontal="center"/>
    </xf>
    <xf numFmtId="0" fontId="6" fillId="2" borderId="184" xfId="0" applyFont="1" applyFill="1" applyBorder="1" applyAlignment="1">
      <alignment horizontal="center"/>
    </xf>
    <xf numFmtId="0" fontId="6" fillId="0" borderId="168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0" fontId="10" fillId="0" borderId="6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0" borderId="169" xfId="0" applyFont="1" applyBorder="1" applyAlignment="1">
      <alignment horizontal="center" wrapText="1"/>
    </xf>
    <xf numFmtId="0" fontId="6" fillId="0" borderId="80" xfId="0" applyFont="1" applyBorder="1" applyAlignment="1">
      <alignment horizont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173" xfId="0" applyFont="1" applyBorder="1" applyAlignment="1">
      <alignment horizontal="center" vertical="center" wrapText="1"/>
    </xf>
    <xf numFmtId="0" fontId="6" fillId="0" borderId="174" xfId="0" applyFont="1" applyBorder="1" applyAlignment="1">
      <alignment horizontal="center" vertical="center" wrapText="1"/>
    </xf>
    <xf numFmtId="0" fontId="6" fillId="0" borderId="169" xfId="0" applyFont="1" applyBorder="1" applyAlignment="1">
      <alignment horizontal="center"/>
    </xf>
    <xf numFmtId="0" fontId="6" fillId="0" borderId="160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2" borderId="169" xfId="0" applyFont="1" applyFill="1" applyBorder="1" applyAlignment="1">
      <alignment horizontal="center"/>
    </xf>
    <xf numFmtId="0" fontId="6" fillId="2" borderId="160" xfId="0" applyFont="1" applyFill="1" applyBorder="1" applyAlignment="1">
      <alignment horizontal="center"/>
    </xf>
    <xf numFmtId="0" fontId="6" fillId="2" borderId="80" xfId="0" applyFont="1" applyFill="1" applyBorder="1" applyAlignment="1">
      <alignment horizontal="center"/>
    </xf>
    <xf numFmtId="17" fontId="6" fillId="0" borderId="169" xfId="0" applyNumberFormat="1" applyFont="1" applyBorder="1" applyAlignment="1">
      <alignment horizontal="center" wrapText="1"/>
    </xf>
    <xf numFmtId="17" fontId="6" fillId="0" borderId="160" xfId="0" applyNumberFormat="1" applyFont="1" applyBorder="1" applyAlignment="1">
      <alignment horizontal="center" wrapText="1"/>
    </xf>
    <xf numFmtId="17" fontId="6" fillId="0" borderId="80" xfId="0" applyNumberFormat="1" applyFont="1" applyBorder="1" applyAlignment="1">
      <alignment horizontal="center" wrapText="1"/>
    </xf>
    <xf numFmtId="0" fontId="6" fillId="0" borderId="137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wrapText="1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5" fillId="0" borderId="90" xfId="0" applyFont="1" applyBorder="1" applyAlignment="1">
      <alignment horizontal="left"/>
    </xf>
    <xf numFmtId="0" fontId="5" fillId="0" borderId="91" xfId="0" applyFont="1" applyBorder="1" applyAlignment="1">
      <alignment horizontal="left"/>
    </xf>
    <xf numFmtId="0" fontId="5" fillId="0" borderId="92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82" xfId="0" applyFont="1" applyBorder="1" applyAlignment="1">
      <alignment horizontal="left"/>
    </xf>
    <xf numFmtId="0" fontId="5" fillId="0" borderId="8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7" xfId="0" applyFont="1" applyBorder="1" applyAlignment="1">
      <alignment horizontal="left"/>
    </xf>
    <xf numFmtId="0" fontId="5" fillId="0" borderId="88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left"/>
    </xf>
    <xf numFmtId="0" fontId="5" fillId="0" borderId="85" xfId="0" applyFont="1" applyBorder="1" applyAlignment="1">
      <alignment horizontal="left"/>
    </xf>
    <xf numFmtId="0" fontId="6" fillId="0" borderId="34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42" xfId="0" applyFont="1" applyBorder="1" applyAlignment="1">
      <alignment horizontal="center"/>
    </xf>
    <xf numFmtId="0" fontId="6" fillId="0" borderId="92" xfId="0" applyFont="1" applyBorder="1" applyAlignment="1">
      <alignment horizontal="center"/>
    </xf>
    <xf numFmtId="0" fontId="6" fillId="0" borderId="130" xfId="0" applyFont="1" applyBorder="1" applyAlignment="1">
      <alignment horizontal="left"/>
    </xf>
    <xf numFmtId="0" fontId="5" fillId="0" borderId="108" xfId="0" applyFont="1" applyBorder="1" applyAlignment="1">
      <alignment horizontal="left"/>
    </xf>
    <xf numFmtId="0" fontId="5" fillId="0" borderId="115" xfId="0" applyFont="1" applyBorder="1" applyAlignment="1">
      <alignment horizontal="left"/>
    </xf>
    <xf numFmtId="0" fontId="5" fillId="0" borderId="116" xfId="0" applyFont="1" applyBorder="1" applyAlignment="1">
      <alignment horizontal="left"/>
    </xf>
    <xf numFmtId="0" fontId="5" fillId="0" borderId="117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5" fillId="0" borderId="147" xfId="0" applyNumberFormat="1" applyFont="1" applyBorder="1" applyAlignment="1">
      <alignment horizontal="center"/>
    </xf>
    <xf numFmtId="14" fontId="5" fillId="0" borderId="148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27" xfId="0" applyFont="1" applyBorder="1" applyAlignment="1">
      <alignment horizontal="left"/>
    </xf>
    <xf numFmtId="0" fontId="5" fillId="0" borderId="128" xfId="0" applyFont="1" applyBorder="1" applyAlignment="1">
      <alignment horizontal="left"/>
    </xf>
    <xf numFmtId="0" fontId="5" fillId="0" borderId="111" xfId="0" applyFont="1" applyBorder="1" applyAlignment="1">
      <alignment horizontal="left" vertical="center"/>
    </xf>
    <xf numFmtId="0" fontId="5" fillId="0" borderId="112" xfId="0" applyFont="1" applyBorder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0" borderId="106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5" fillId="0" borderId="129" xfId="0" applyFont="1" applyBorder="1" applyAlignment="1">
      <alignment horizontal="left"/>
    </xf>
    <xf numFmtId="0" fontId="5" fillId="0" borderId="130" xfId="0" applyFont="1" applyBorder="1" applyAlignment="1">
      <alignment horizontal="left"/>
    </xf>
    <xf numFmtId="0" fontId="5" fillId="0" borderId="118" xfId="0" applyFont="1" applyBorder="1" applyAlignment="1">
      <alignment horizontal="left" vertical="center"/>
    </xf>
    <xf numFmtId="0" fontId="5" fillId="0" borderId="119" xfId="0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120" xfId="0" applyFont="1" applyFill="1" applyBorder="1" applyAlignment="1">
      <alignment horizontal="center" vertical="center"/>
    </xf>
    <xf numFmtId="0" fontId="0" fillId="0" borderId="13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horizontal="left" vertical="center"/>
    </xf>
    <xf numFmtId="14" fontId="5" fillId="0" borderId="49" xfId="0" applyNumberFormat="1" applyFont="1" applyBorder="1" applyAlignment="1">
      <alignment horizontal="center"/>
    </xf>
    <xf numFmtId="14" fontId="5" fillId="0" borderId="50" xfId="0" applyNumberFormat="1" applyFont="1" applyBorder="1" applyAlignment="1">
      <alignment horizontal="center"/>
    </xf>
    <xf numFmtId="14" fontId="5" fillId="0" borderId="51" xfId="0" applyNumberFormat="1" applyFont="1" applyBorder="1" applyAlignment="1">
      <alignment horizontal="center"/>
    </xf>
    <xf numFmtId="14" fontId="5" fillId="0" borderId="124" xfId="0" applyNumberFormat="1" applyFont="1" applyBorder="1" applyAlignment="1">
      <alignment horizontal="center"/>
    </xf>
    <xf numFmtId="14" fontId="5" fillId="0" borderId="125" xfId="0" applyNumberFormat="1" applyFont="1" applyBorder="1" applyAlignment="1">
      <alignment horizontal="center"/>
    </xf>
    <xf numFmtId="14" fontId="5" fillId="0" borderId="126" xfId="0" applyNumberFormat="1" applyFont="1" applyBorder="1" applyAlignment="1">
      <alignment horizontal="center"/>
    </xf>
    <xf numFmtId="0" fontId="5" fillId="0" borderId="113" xfId="0" applyNumberFormat="1" applyFont="1" applyBorder="1" applyAlignment="1">
      <alignment horizontal="left" vertical="center"/>
    </xf>
    <xf numFmtId="0" fontId="5" fillId="0" borderId="114" xfId="0" applyNumberFormat="1" applyFont="1" applyBorder="1" applyAlignment="1">
      <alignment horizontal="left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67" xfId="0" applyFont="1" applyFill="1" applyBorder="1" applyAlignment="1">
      <alignment horizontal="center" vertical="center"/>
    </xf>
    <xf numFmtId="14" fontId="5" fillId="0" borderId="72" xfId="0" applyNumberFormat="1" applyFont="1" applyBorder="1" applyAlignment="1">
      <alignment horizontal="center"/>
    </xf>
    <xf numFmtId="14" fontId="5" fillId="0" borderId="73" xfId="0" applyNumberFormat="1" applyFont="1" applyBorder="1" applyAlignment="1">
      <alignment horizontal="center"/>
    </xf>
    <xf numFmtId="14" fontId="5" fillId="0" borderId="74" xfId="0" applyNumberFormat="1" applyFont="1" applyBorder="1" applyAlignment="1">
      <alignment horizontal="center"/>
    </xf>
    <xf numFmtId="0" fontId="5" fillId="0" borderId="63" xfId="0" applyFont="1" applyBorder="1" applyAlignment="1">
      <alignment horizontal="left"/>
    </xf>
    <xf numFmtId="0" fontId="5" fillId="0" borderId="32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65" xfId="0" applyFont="1" applyBorder="1" applyAlignment="1">
      <alignment horizontal="left"/>
    </xf>
    <xf numFmtId="0" fontId="5" fillId="0" borderId="33" xfId="0" applyNumberFormat="1" applyFont="1" applyBorder="1" applyAlignment="1">
      <alignment horizontal="left" vertical="center"/>
    </xf>
    <xf numFmtId="0" fontId="5" fillId="0" borderId="66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7" xfId="2" applyFont="1" applyBorder="1" applyAlignment="1">
      <alignment horizontal="center" vertical="center"/>
    </xf>
    <xf numFmtId="0" fontId="19" fillId="2" borderId="161" xfId="0" applyFont="1" applyFill="1" applyBorder="1" applyAlignment="1">
      <alignment horizontal="center" vertical="center"/>
    </xf>
    <xf numFmtId="0" fontId="6" fillId="0" borderId="27" xfId="2" applyFont="1" applyBorder="1" applyAlignment="1">
      <alignment horizontal="center" vertical="center" wrapText="1"/>
    </xf>
    <xf numFmtId="4" fontId="19" fillId="2" borderId="161" xfId="0" applyNumberFormat="1" applyFont="1" applyFill="1" applyBorder="1" applyAlignment="1">
      <alignment horizontal="center" vertical="center"/>
    </xf>
    <xf numFmtId="14" fontId="19" fillId="2" borderId="161" xfId="0" applyNumberFormat="1" applyFont="1" applyFill="1" applyBorder="1" applyAlignment="1">
      <alignment horizontal="center" vertical="center"/>
    </xf>
    <xf numFmtId="0" fontId="19" fillId="2" borderId="109" xfId="0" applyFont="1" applyFill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 wrapText="1"/>
    </xf>
    <xf numFmtId="0" fontId="20" fillId="0" borderId="173" xfId="0" applyFont="1" applyBorder="1" applyAlignment="1">
      <alignment horizontal="center" vertical="center"/>
    </xf>
    <xf numFmtId="0" fontId="19" fillId="2" borderId="192" xfId="0" applyFont="1" applyFill="1" applyBorder="1" applyAlignment="1">
      <alignment horizontal="center" vertical="center"/>
    </xf>
    <xf numFmtId="0" fontId="19" fillId="2" borderId="192" xfId="0" applyFont="1" applyFill="1" applyBorder="1" applyAlignment="1">
      <alignment horizontal="center" vertical="center" wrapText="1"/>
    </xf>
    <xf numFmtId="14" fontId="19" fillId="2" borderId="192" xfId="0" applyNumberFormat="1" applyFont="1" applyFill="1" applyBorder="1" applyAlignment="1">
      <alignment horizontal="center" vertical="center"/>
    </xf>
    <xf numFmtId="0" fontId="19" fillId="2" borderId="193" xfId="0" applyFont="1" applyFill="1" applyBorder="1" applyAlignment="1">
      <alignment horizontal="center" vertical="center"/>
    </xf>
    <xf numFmtId="0" fontId="19" fillId="2" borderId="194" xfId="0" applyFont="1" applyFill="1" applyBorder="1" applyAlignment="1">
      <alignment horizontal="center" vertical="center"/>
    </xf>
    <xf numFmtId="165" fontId="21" fillId="0" borderId="161" xfId="0" applyNumberFormat="1" applyFont="1" applyBorder="1" applyAlignment="1">
      <alignment horizontal="center"/>
    </xf>
    <xf numFmtId="4" fontId="21" fillId="0" borderId="161" xfId="0" applyNumberFormat="1" applyFont="1" applyBorder="1" applyAlignment="1">
      <alignment horizontal="center"/>
    </xf>
    <xf numFmtId="0" fontId="5" fillId="0" borderId="79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/>
    </xf>
    <xf numFmtId="165" fontId="21" fillId="0" borderId="109" xfId="0" applyNumberFormat="1" applyFont="1" applyBorder="1" applyAlignment="1">
      <alignment horizontal="center"/>
    </xf>
    <xf numFmtId="0" fontId="5" fillId="0" borderId="195" xfId="0" applyFont="1" applyBorder="1" applyAlignment="1">
      <alignment horizontal="center"/>
    </xf>
    <xf numFmtId="0" fontId="5" fillId="0" borderId="137" xfId="0" applyFont="1" applyBorder="1" applyAlignment="1">
      <alignment horizontal="center"/>
    </xf>
    <xf numFmtId="0" fontId="5" fillId="0" borderId="196" xfId="0" applyFont="1" applyBorder="1" applyAlignment="1">
      <alignment horizontal="center"/>
    </xf>
    <xf numFmtId="0" fontId="20" fillId="0" borderId="192" xfId="0" applyFont="1" applyBorder="1" applyAlignment="1">
      <alignment horizontal="center" vertical="center"/>
    </xf>
    <xf numFmtId="165" fontId="21" fillId="0" borderId="197" xfId="0" applyNumberFormat="1" applyFont="1" applyBorder="1" applyAlignment="1">
      <alignment horizontal="center" vertical="center"/>
    </xf>
    <xf numFmtId="165" fontId="21" fillId="0" borderId="198" xfId="0" applyNumberFormat="1" applyFont="1" applyBorder="1" applyAlignment="1">
      <alignment horizontal="center" vertical="center"/>
    </xf>
    <xf numFmtId="165" fontId="21" fillId="0" borderId="199" xfId="0" applyNumberFormat="1" applyFont="1" applyBorder="1" applyAlignment="1">
      <alignment horizontal="center" vertical="center"/>
    </xf>
    <xf numFmtId="0" fontId="5" fillId="0" borderId="133" xfId="0" applyFont="1" applyBorder="1" applyAlignment="1"/>
    <xf numFmtId="0" fontId="5" fillId="0" borderId="94" xfId="0" applyFont="1" applyBorder="1" applyAlignment="1"/>
    <xf numFmtId="165" fontId="21" fillId="0" borderId="80" xfId="0" applyNumberFormat="1" applyFont="1" applyBorder="1" applyAlignment="1">
      <alignment horizontal="center"/>
    </xf>
    <xf numFmtId="4" fontId="21" fillId="0" borderId="80" xfId="0" applyNumberFormat="1" applyFont="1" applyBorder="1" applyAlignment="1">
      <alignment horizontal="center"/>
    </xf>
    <xf numFmtId="165" fontId="21" fillId="0" borderId="143" xfId="0" applyNumberFormat="1" applyFont="1" applyBorder="1" applyAlignment="1">
      <alignment horizontal="center"/>
    </xf>
    <xf numFmtId="0" fontId="5" fillId="0" borderId="137" xfId="0" applyFont="1" applyBorder="1" applyAlignment="1"/>
    <xf numFmtId="0" fontId="6" fillId="0" borderId="80" xfId="2" applyFont="1" applyBorder="1" applyAlignment="1">
      <alignment horizontal="center" vertical="center"/>
    </xf>
    <xf numFmtId="0" fontId="6" fillId="0" borderId="80" xfId="2" applyFont="1" applyBorder="1" applyAlignment="1">
      <alignment vertical="center"/>
    </xf>
    <xf numFmtId="0" fontId="19" fillId="2" borderId="80" xfId="0" applyFont="1" applyFill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165" fontId="21" fillId="0" borderId="47" xfId="0" applyNumberFormat="1" applyFont="1" applyBorder="1" applyAlignment="1">
      <alignment horizontal="center" vertical="center"/>
    </xf>
    <xf numFmtId="165" fontId="21" fillId="0" borderId="200" xfId="0" applyNumberFormat="1" applyFont="1" applyBorder="1" applyAlignment="1">
      <alignment horizontal="center" vertical="center"/>
    </xf>
    <xf numFmtId="0" fontId="0" fillId="0" borderId="158" xfId="0" applyFill="1" applyBorder="1"/>
    <xf numFmtId="0" fontId="6" fillId="0" borderId="138" xfId="2" applyFont="1" applyBorder="1" applyAlignment="1">
      <alignment horizontal="center" vertical="center"/>
    </xf>
    <xf numFmtId="0" fontId="6" fillId="0" borderId="194" xfId="2" applyFont="1" applyBorder="1" applyAlignment="1">
      <alignment horizontal="center" vertical="center"/>
    </xf>
    <xf numFmtId="0" fontId="6" fillId="0" borderId="80" xfId="2" applyFont="1" applyBorder="1" applyAlignment="1">
      <alignment horizontal="center" vertical="center"/>
    </xf>
    <xf numFmtId="0" fontId="19" fillId="2" borderId="138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36" xfId="0" applyFont="1" applyFill="1" applyBorder="1" applyAlignment="1">
      <alignment wrapText="1"/>
    </xf>
  </cellXfs>
  <cellStyles count="3">
    <cellStyle name="Normal" xfId="0" builtinId="0"/>
    <cellStyle name="Normal 2" xfId="2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55245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2390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30480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BF2BBB7-8CBC-4D48-B317-9E7AF38FF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55245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EDD919C-2911-43B6-8BC1-FAE95BEA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55245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395B4C-4F5A-456E-8477-0A18B217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4903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2390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2390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1CBF37-715F-4E87-BB4D-281C9418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2390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0F9911-491A-4D3C-B234-7B2A896E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2390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7"/>
  <sheetViews>
    <sheetView topLeftCell="A34" zoomScale="120" zoomScaleNormal="120" workbookViewId="0">
      <selection activeCell="F48" sqref="F48"/>
    </sheetView>
  </sheetViews>
  <sheetFormatPr defaultRowHeight="15" x14ac:dyDescent="0.25"/>
  <cols>
    <col min="1" max="1" width="8.42578125" style="112" customWidth="1"/>
    <col min="2" max="2" width="12.140625" style="202" customWidth="1"/>
    <col min="3" max="3" width="16.5703125" style="202" bestFit="1" customWidth="1"/>
    <col min="4" max="4" width="12.140625" style="112" customWidth="1"/>
    <col min="5" max="5" width="29.140625" style="112" customWidth="1"/>
    <col min="6" max="6" width="12.5703125" style="112" customWidth="1"/>
    <col min="7" max="7" width="10.5703125" style="112" bestFit="1" customWidth="1"/>
    <col min="8" max="8" width="11.7109375" style="112" customWidth="1"/>
    <col min="9" max="9" width="9.85546875" style="112" bestFit="1" customWidth="1"/>
    <col min="10" max="10" width="10.85546875" style="138" customWidth="1"/>
    <col min="11" max="12" width="10.140625" style="112" bestFit="1" customWidth="1"/>
    <col min="13" max="13" width="36.5703125" style="112" bestFit="1" customWidth="1"/>
    <col min="14" max="14" width="26.5703125" style="112" bestFit="1" customWidth="1"/>
    <col min="15" max="15" width="9.140625" style="112"/>
    <col min="16" max="16" width="11.85546875" style="112" bestFit="1" customWidth="1"/>
    <col min="17" max="16384" width="9.140625" style="112"/>
  </cols>
  <sheetData>
    <row r="1" spans="1:14" s="111" customFormat="1" x14ac:dyDescent="0.25">
      <c r="A1" s="190"/>
      <c r="B1" s="199"/>
      <c r="C1" s="199"/>
      <c r="D1" s="191"/>
      <c r="E1" s="191"/>
      <c r="F1" s="191"/>
      <c r="G1" s="191"/>
      <c r="H1" s="191"/>
      <c r="I1" s="191"/>
      <c r="J1" s="192"/>
      <c r="K1" s="191"/>
      <c r="L1" s="191"/>
      <c r="M1" s="191"/>
      <c r="N1" s="193"/>
    </row>
    <row r="2" spans="1:14" ht="22.5" x14ac:dyDescent="0.25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/>
    </row>
    <row r="3" spans="1:14" ht="23.25" thickBot="1" x14ac:dyDescent="0.3">
      <c r="A3" s="194"/>
      <c r="B3" s="165"/>
      <c r="C3" s="195"/>
      <c r="D3" s="165"/>
      <c r="E3" s="165"/>
      <c r="F3" s="165"/>
      <c r="G3" s="165"/>
      <c r="H3" s="165"/>
      <c r="I3" s="165"/>
      <c r="J3" s="196"/>
      <c r="K3" s="165"/>
      <c r="L3" s="165"/>
      <c r="M3" s="165"/>
      <c r="N3" s="197"/>
    </row>
    <row r="4" spans="1:14" ht="15.75" thickBot="1" x14ac:dyDescent="0.3">
      <c r="A4" s="294" t="s">
        <v>67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6"/>
    </row>
    <row r="5" spans="1:14" x14ac:dyDescent="0.25">
      <c r="A5" s="294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6"/>
    </row>
    <row r="6" spans="1:14" x14ac:dyDescent="0.25">
      <c r="A6" s="297" t="s">
        <v>1</v>
      </c>
      <c r="B6" s="298"/>
      <c r="C6" s="298"/>
      <c r="D6" s="299" t="s">
        <v>102</v>
      </c>
      <c r="E6" s="300"/>
      <c r="F6" s="300"/>
      <c r="G6" s="300"/>
      <c r="H6" s="300"/>
      <c r="I6" s="300"/>
      <c r="J6" s="300"/>
      <c r="K6" s="300"/>
      <c r="L6" s="300"/>
      <c r="M6" s="300"/>
      <c r="N6" s="301"/>
    </row>
    <row r="7" spans="1:14" x14ac:dyDescent="0.25">
      <c r="A7" s="302" t="s">
        <v>2</v>
      </c>
      <c r="B7" s="303"/>
      <c r="C7" s="303"/>
      <c r="D7" s="299" t="s">
        <v>3</v>
      </c>
      <c r="E7" s="300"/>
      <c r="F7" s="300"/>
      <c r="G7" s="300"/>
      <c r="H7" s="300"/>
      <c r="I7" s="300"/>
      <c r="J7" s="300"/>
      <c r="K7" s="300"/>
      <c r="L7" s="300"/>
      <c r="M7" s="300"/>
      <c r="N7" s="301"/>
    </row>
    <row r="8" spans="1:14" x14ac:dyDescent="0.25">
      <c r="A8" s="302" t="s">
        <v>4</v>
      </c>
      <c r="B8" s="303"/>
      <c r="C8" s="303"/>
      <c r="D8" s="304" t="s">
        <v>106</v>
      </c>
      <c r="E8" s="304"/>
      <c r="F8" s="304"/>
      <c r="G8" s="304"/>
      <c r="H8" s="304"/>
      <c r="I8" s="304"/>
      <c r="J8" s="304"/>
      <c r="K8" s="304"/>
      <c r="L8" s="304"/>
      <c r="M8" s="304"/>
      <c r="N8" s="304"/>
    </row>
    <row r="9" spans="1:14" x14ac:dyDescent="0.25">
      <c r="A9" s="302" t="s">
        <v>5</v>
      </c>
      <c r="B9" s="303"/>
      <c r="C9" s="303"/>
      <c r="D9" s="304" t="s">
        <v>52</v>
      </c>
      <c r="E9" s="304"/>
      <c r="F9" s="304"/>
      <c r="G9" s="304"/>
      <c r="H9" s="304"/>
      <c r="I9" s="304"/>
      <c r="J9" s="304"/>
      <c r="K9" s="304"/>
      <c r="L9" s="304"/>
      <c r="M9" s="304"/>
      <c r="N9" s="304"/>
    </row>
    <row r="10" spans="1:14" ht="15.75" thickBot="1" x14ac:dyDescent="0.3">
      <c r="A10" s="305" t="s">
        <v>6</v>
      </c>
      <c r="B10" s="306"/>
      <c r="C10" s="306"/>
      <c r="D10" s="307" t="s">
        <v>107</v>
      </c>
      <c r="E10" s="307"/>
      <c r="F10" s="307"/>
      <c r="G10" s="307"/>
      <c r="H10" s="307"/>
      <c r="I10" s="307"/>
      <c r="J10" s="307"/>
      <c r="K10" s="307"/>
      <c r="L10" s="307"/>
      <c r="M10" s="307"/>
      <c r="N10" s="307"/>
    </row>
    <row r="11" spans="1:14" x14ac:dyDescent="0.25">
      <c r="A11" s="198" t="s">
        <v>7</v>
      </c>
      <c r="B11" s="113" t="s">
        <v>8</v>
      </c>
      <c r="C11" s="85" t="s">
        <v>9</v>
      </c>
      <c r="D11" s="86" t="s">
        <v>10</v>
      </c>
      <c r="E11" s="86" t="s">
        <v>11</v>
      </c>
      <c r="F11" s="86" t="s">
        <v>12</v>
      </c>
      <c r="G11" s="87" t="s">
        <v>13</v>
      </c>
      <c r="H11" s="87" t="s">
        <v>14</v>
      </c>
      <c r="I11" s="114" t="s">
        <v>15</v>
      </c>
      <c r="J11" s="115" t="s">
        <v>66</v>
      </c>
      <c r="K11" s="87" t="s">
        <v>16</v>
      </c>
      <c r="L11" s="86" t="s">
        <v>17</v>
      </c>
      <c r="M11" s="86" t="s">
        <v>18</v>
      </c>
      <c r="N11" s="88" t="s">
        <v>19</v>
      </c>
    </row>
    <row r="12" spans="1:14" x14ac:dyDescent="0.25">
      <c r="A12" s="116" t="s">
        <v>20</v>
      </c>
      <c r="B12" s="116" t="s">
        <v>21</v>
      </c>
      <c r="C12" s="11" t="s">
        <v>22</v>
      </c>
      <c r="D12" s="11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117" t="s">
        <v>28</v>
      </c>
      <c r="J12" s="118" t="s">
        <v>29</v>
      </c>
      <c r="K12" s="13" t="s">
        <v>30</v>
      </c>
      <c r="L12" s="12" t="s">
        <v>30</v>
      </c>
      <c r="M12" s="12" t="s">
        <v>31</v>
      </c>
      <c r="N12" s="90" t="s">
        <v>32</v>
      </c>
    </row>
    <row r="13" spans="1:14" ht="15.75" thickBot="1" x14ac:dyDescent="0.3">
      <c r="A13" s="116"/>
      <c r="B13" s="116"/>
      <c r="C13" s="11" t="s">
        <v>33</v>
      </c>
      <c r="D13" s="11" t="s">
        <v>34</v>
      </c>
      <c r="E13" s="12"/>
      <c r="F13" s="12" t="s">
        <v>35</v>
      </c>
      <c r="G13" s="13" t="s">
        <v>35</v>
      </c>
      <c r="H13" s="13" t="s">
        <v>35</v>
      </c>
      <c r="I13" s="170"/>
      <c r="J13" s="118"/>
      <c r="K13" s="13" t="s">
        <v>36</v>
      </c>
      <c r="L13" s="13" t="s">
        <v>36</v>
      </c>
      <c r="M13" s="13" t="s">
        <v>37</v>
      </c>
      <c r="N13" s="90" t="s">
        <v>24</v>
      </c>
    </row>
    <row r="14" spans="1:14" ht="29.25" customHeight="1" x14ac:dyDescent="0.25">
      <c r="A14" s="119">
        <v>1</v>
      </c>
      <c r="B14" s="181" t="s">
        <v>233</v>
      </c>
      <c r="C14" s="121" t="s">
        <v>168</v>
      </c>
      <c r="D14" s="120">
        <v>30573</v>
      </c>
      <c r="E14" s="189" t="s">
        <v>169</v>
      </c>
      <c r="F14" s="123">
        <v>300000</v>
      </c>
      <c r="G14" s="123">
        <v>299190.63</v>
      </c>
      <c r="H14" s="123">
        <v>287386.63</v>
      </c>
      <c r="I14" s="123">
        <v>22099.71</v>
      </c>
      <c r="J14" s="123">
        <v>21690.63</v>
      </c>
      <c r="K14" s="125">
        <v>45139</v>
      </c>
      <c r="L14" s="125">
        <v>46054</v>
      </c>
      <c r="M14" s="182" t="s">
        <v>83</v>
      </c>
      <c r="N14" s="183" t="s">
        <v>170</v>
      </c>
    </row>
    <row r="15" spans="1:14" ht="23.25" customHeight="1" x14ac:dyDescent="0.25">
      <c r="A15" s="127">
        <v>2</v>
      </c>
      <c r="B15" s="171" t="s">
        <v>171</v>
      </c>
      <c r="C15" s="172" t="s">
        <v>172</v>
      </c>
      <c r="D15" s="176">
        <v>30728</v>
      </c>
      <c r="E15" s="177" t="s">
        <v>173</v>
      </c>
      <c r="F15" s="173">
        <v>300000</v>
      </c>
      <c r="G15" s="173">
        <v>299382.58</v>
      </c>
      <c r="H15" s="173">
        <v>315854.25</v>
      </c>
      <c r="I15" s="173">
        <v>15854.25</v>
      </c>
      <c r="J15" s="173">
        <v>22500</v>
      </c>
      <c r="K15" s="174">
        <v>45155</v>
      </c>
      <c r="L15" s="174">
        <v>45704</v>
      </c>
      <c r="M15" s="178" t="s">
        <v>116</v>
      </c>
      <c r="N15" s="133" t="s">
        <v>174</v>
      </c>
    </row>
    <row r="16" spans="1:14" ht="25.5" customHeight="1" x14ac:dyDescent="0.25">
      <c r="A16" s="127">
        <v>3</v>
      </c>
      <c r="B16" s="171" t="s">
        <v>232</v>
      </c>
      <c r="C16" s="172" t="s">
        <v>179</v>
      </c>
      <c r="D16" s="176">
        <v>31000</v>
      </c>
      <c r="E16" s="185" t="s">
        <v>180</v>
      </c>
      <c r="F16" s="173">
        <v>800000</v>
      </c>
      <c r="G16" s="173">
        <v>752785.62</v>
      </c>
      <c r="H16" s="173">
        <v>400871.64</v>
      </c>
      <c r="I16" s="173">
        <v>93957.64</v>
      </c>
      <c r="J16" s="173">
        <v>12785.62</v>
      </c>
      <c r="K16" s="174">
        <v>45280</v>
      </c>
      <c r="L16" s="174">
        <v>46741</v>
      </c>
      <c r="M16" s="178" t="s">
        <v>83</v>
      </c>
      <c r="N16" s="129" t="s">
        <v>181</v>
      </c>
    </row>
    <row r="17" spans="1:14" ht="24" customHeight="1" x14ac:dyDescent="0.25">
      <c r="A17" s="130">
        <v>4</v>
      </c>
      <c r="B17" s="171" t="s">
        <v>182</v>
      </c>
      <c r="C17" s="172" t="s">
        <v>183</v>
      </c>
      <c r="D17" s="176">
        <v>31123</v>
      </c>
      <c r="E17" s="177" t="s">
        <v>184</v>
      </c>
      <c r="F17" s="173">
        <v>2000000</v>
      </c>
      <c r="G17" s="173" t="s">
        <v>158</v>
      </c>
      <c r="H17" s="173" t="s">
        <v>158</v>
      </c>
      <c r="I17" s="173" t="s">
        <v>158</v>
      </c>
      <c r="J17" s="173" t="s">
        <v>158</v>
      </c>
      <c r="K17" s="179">
        <v>45272</v>
      </c>
      <c r="L17" s="179">
        <v>46733</v>
      </c>
      <c r="M17" s="175" t="s">
        <v>116</v>
      </c>
      <c r="N17" s="128" t="s">
        <v>185</v>
      </c>
    </row>
    <row r="18" spans="1:14" ht="32.25" customHeight="1" x14ac:dyDescent="0.25">
      <c r="A18" s="127">
        <v>5</v>
      </c>
      <c r="B18" s="171" t="s">
        <v>186</v>
      </c>
      <c r="C18" s="172" t="s">
        <v>128</v>
      </c>
      <c r="D18" s="176">
        <v>31128</v>
      </c>
      <c r="E18" s="177" t="s">
        <v>187</v>
      </c>
      <c r="F18" s="173">
        <v>6406051.9000000004</v>
      </c>
      <c r="G18" s="173">
        <f>1317653.26+3055.08+491849.63+10455.94</f>
        <v>1823013.9100000001</v>
      </c>
      <c r="H18" s="173">
        <v>760896.07</v>
      </c>
      <c r="I18" s="173">
        <v>263220.31</v>
      </c>
      <c r="J18" s="173">
        <v>13511.02</v>
      </c>
      <c r="K18" s="174">
        <v>45272</v>
      </c>
      <c r="L18" s="174">
        <v>46733</v>
      </c>
      <c r="M18" s="178" t="s">
        <v>141</v>
      </c>
      <c r="N18" s="129" t="s">
        <v>134</v>
      </c>
    </row>
    <row r="19" spans="1:14" ht="24" customHeight="1" x14ac:dyDescent="0.25">
      <c r="A19" s="127">
        <v>6</v>
      </c>
      <c r="B19" s="171" t="s">
        <v>234</v>
      </c>
      <c r="C19" s="172" t="s">
        <v>188</v>
      </c>
      <c r="D19" s="176">
        <v>31145</v>
      </c>
      <c r="E19" s="177" t="s">
        <v>189</v>
      </c>
      <c r="F19" s="173">
        <v>624000</v>
      </c>
      <c r="G19" s="173">
        <v>624000</v>
      </c>
      <c r="H19" s="173">
        <v>658331.57999999996</v>
      </c>
      <c r="I19" s="173">
        <v>37908.04</v>
      </c>
      <c r="J19" s="173">
        <v>49374.59</v>
      </c>
      <c r="K19" s="174">
        <v>45289</v>
      </c>
      <c r="L19" s="174">
        <v>46202</v>
      </c>
      <c r="M19" s="175" t="s">
        <v>116</v>
      </c>
      <c r="N19" s="131" t="s">
        <v>190</v>
      </c>
    </row>
    <row r="20" spans="1:14" ht="19.5" x14ac:dyDescent="0.25">
      <c r="A20" s="130">
        <v>7</v>
      </c>
      <c r="B20" s="171" t="s">
        <v>191</v>
      </c>
      <c r="C20" s="172" t="s">
        <v>192</v>
      </c>
      <c r="D20" s="176">
        <v>31146</v>
      </c>
      <c r="E20" s="177" t="s">
        <v>193</v>
      </c>
      <c r="F20" s="173">
        <v>314604</v>
      </c>
      <c r="G20" s="173">
        <v>314604</v>
      </c>
      <c r="H20" s="173">
        <v>320602.71000000002</v>
      </c>
      <c r="I20" s="173">
        <v>5998.71</v>
      </c>
      <c r="J20" s="173">
        <v>23962.3</v>
      </c>
      <c r="K20" s="174">
        <v>45289</v>
      </c>
      <c r="L20" s="174">
        <v>45837</v>
      </c>
      <c r="M20" s="175" t="s">
        <v>116</v>
      </c>
      <c r="N20" s="131" t="s">
        <v>190</v>
      </c>
    </row>
    <row r="21" spans="1:14" ht="41.25" customHeight="1" x14ac:dyDescent="0.25">
      <c r="A21" s="127">
        <v>8</v>
      </c>
      <c r="B21" s="171" t="s">
        <v>229</v>
      </c>
      <c r="C21" s="172" t="s">
        <v>132</v>
      </c>
      <c r="D21" s="176">
        <v>31159</v>
      </c>
      <c r="E21" s="177" t="s">
        <v>194</v>
      </c>
      <c r="F21" s="173">
        <v>26060814.59</v>
      </c>
      <c r="G21" s="173">
        <f>1731417.44+2198867.53+2175478.36+452148.79+3490177.94</f>
        <v>10048090.060000001</v>
      </c>
      <c r="H21" s="173">
        <v>6142900.7599999998</v>
      </c>
      <c r="I21" s="173">
        <v>298858.23</v>
      </c>
      <c r="J21" s="173">
        <v>232355.18</v>
      </c>
      <c r="K21" s="179">
        <v>45289</v>
      </c>
      <c r="L21" s="179">
        <v>47116</v>
      </c>
      <c r="M21" s="175" t="s">
        <v>116</v>
      </c>
      <c r="N21" s="128" t="s">
        <v>133</v>
      </c>
    </row>
    <row r="22" spans="1:14" ht="24" customHeight="1" x14ac:dyDescent="0.25">
      <c r="A22" s="127">
        <v>9</v>
      </c>
      <c r="B22" s="172" t="s">
        <v>195</v>
      </c>
      <c r="C22" s="172" t="s">
        <v>129</v>
      </c>
      <c r="D22" s="176">
        <v>31471</v>
      </c>
      <c r="E22" s="177" t="s">
        <v>196</v>
      </c>
      <c r="F22" s="173">
        <v>2907571</v>
      </c>
      <c r="G22" s="173">
        <f>1283140+888406+736025</f>
        <v>2907571</v>
      </c>
      <c r="H22" s="173">
        <v>2468039.6800000002</v>
      </c>
      <c r="I22" s="173">
        <v>136681.9</v>
      </c>
      <c r="J22" s="173">
        <v>165626.17000000001</v>
      </c>
      <c r="K22" s="179">
        <v>45490</v>
      </c>
      <c r="L22" s="179">
        <v>46070</v>
      </c>
      <c r="M22" s="175" t="s">
        <v>116</v>
      </c>
      <c r="N22" s="128" t="s">
        <v>130</v>
      </c>
    </row>
    <row r="23" spans="1:14" ht="39" customHeight="1" x14ac:dyDescent="0.25">
      <c r="A23" s="130">
        <v>10</v>
      </c>
      <c r="B23" s="171" t="s">
        <v>226</v>
      </c>
      <c r="C23" s="172" t="s">
        <v>140</v>
      </c>
      <c r="D23" s="176">
        <v>31698</v>
      </c>
      <c r="E23" s="180" t="s">
        <v>197</v>
      </c>
      <c r="F23" s="173">
        <v>830000</v>
      </c>
      <c r="G23" s="173">
        <f>190250+300000</f>
        <v>490250</v>
      </c>
      <c r="H23" s="173">
        <v>377250.94</v>
      </c>
      <c r="I23" s="173">
        <v>26544.02</v>
      </c>
      <c r="J23" s="173" t="s">
        <v>158</v>
      </c>
      <c r="K23" s="179">
        <v>45649</v>
      </c>
      <c r="L23" s="179">
        <v>46678</v>
      </c>
      <c r="M23" s="175" t="s">
        <v>116</v>
      </c>
      <c r="N23" s="128" t="s">
        <v>139</v>
      </c>
    </row>
    <row r="24" spans="1:14" x14ac:dyDescent="0.25">
      <c r="A24" s="127">
        <v>11</v>
      </c>
      <c r="B24" s="172" t="s">
        <v>202</v>
      </c>
      <c r="C24" s="172" t="s">
        <v>203</v>
      </c>
      <c r="D24" s="176">
        <v>31757</v>
      </c>
      <c r="E24" s="177" t="s">
        <v>204</v>
      </c>
      <c r="F24" s="173">
        <v>200000</v>
      </c>
      <c r="G24" s="173">
        <f>185000+11072.47+3927.53</f>
        <v>200000</v>
      </c>
      <c r="H24" s="173">
        <v>203753.14</v>
      </c>
      <c r="I24" s="173">
        <v>3753.14</v>
      </c>
      <c r="J24" s="173">
        <v>15000</v>
      </c>
      <c r="K24" s="179">
        <v>45583</v>
      </c>
      <c r="L24" s="179">
        <v>45948</v>
      </c>
      <c r="M24" s="175" t="s">
        <v>116</v>
      </c>
      <c r="N24" s="128" t="s">
        <v>205</v>
      </c>
    </row>
    <row r="25" spans="1:14" ht="22.5" customHeight="1" x14ac:dyDescent="0.25">
      <c r="A25" s="127">
        <v>12</v>
      </c>
      <c r="B25" s="172" t="s">
        <v>206</v>
      </c>
      <c r="C25" s="172" t="s">
        <v>207</v>
      </c>
      <c r="D25" s="172">
        <v>31842</v>
      </c>
      <c r="E25" s="177" t="s">
        <v>208</v>
      </c>
      <c r="F25" s="173">
        <v>100000</v>
      </c>
      <c r="G25" s="173">
        <f>92500+3735.16</f>
        <v>96235.16</v>
      </c>
      <c r="H25" s="173">
        <v>91118.04</v>
      </c>
      <c r="I25" s="173">
        <v>5613.37</v>
      </c>
      <c r="J25" s="173">
        <v>3735.16</v>
      </c>
      <c r="K25" s="179">
        <v>45610</v>
      </c>
      <c r="L25" s="179">
        <v>46156</v>
      </c>
      <c r="M25" s="175" t="s">
        <v>83</v>
      </c>
      <c r="N25" s="128" t="s">
        <v>209</v>
      </c>
    </row>
    <row r="26" spans="1:14" ht="24.75" customHeight="1" x14ac:dyDescent="0.25">
      <c r="A26" s="130">
        <v>13</v>
      </c>
      <c r="B26" s="172" t="s">
        <v>210</v>
      </c>
      <c r="C26" s="172" t="s">
        <v>211</v>
      </c>
      <c r="D26" s="176">
        <v>31858</v>
      </c>
      <c r="E26" s="177" t="s">
        <v>212</v>
      </c>
      <c r="F26" s="173">
        <v>250000</v>
      </c>
      <c r="G26" s="173">
        <v>231250</v>
      </c>
      <c r="H26" s="173">
        <v>240426.18</v>
      </c>
      <c r="I26" s="173">
        <v>9300.6</v>
      </c>
      <c r="J26" s="173">
        <v>0</v>
      </c>
      <c r="K26" s="179">
        <v>45642</v>
      </c>
      <c r="L26" s="179">
        <v>46007</v>
      </c>
      <c r="M26" s="175" t="s">
        <v>83</v>
      </c>
      <c r="N26" s="128" t="s">
        <v>213</v>
      </c>
    </row>
    <row r="27" spans="1:14" ht="24" customHeight="1" x14ac:dyDescent="0.25">
      <c r="A27" s="127">
        <v>14</v>
      </c>
      <c r="B27" s="172" t="s">
        <v>214</v>
      </c>
      <c r="C27" s="172" t="s">
        <v>215</v>
      </c>
      <c r="D27" s="176">
        <v>31871</v>
      </c>
      <c r="E27" s="177" t="s">
        <v>216</v>
      </c>
      <c r="F27" s="173">
        <v>1876103.4</v>
      </c>
      <c r="G27" s="173">
        <f>938061.03+938042.37</f>
        <v>1876103.4</v>
      </c>
      <c r="H27" s="173">
        <v>1105863.6200000001</v>
      </c>
      <c r="I27" s="173">
        <v>49243.02</v>
      </c>
      <c r="J27" s="173">
        <v>70756.94</v>
      </c>
      <c r="K27" s="179">
        <v>45649</v>
      </c>
      <c r="L27" s="179">
        <v>46196</v>
      </c>
      <c r="M27" s="175" t="s">
        <v>116</v>
      </c>
      <c r="N27" s="128" t="s">
        <v>131</v>
      </c>
    </row>
    <row r="28" spans="1:14" ht="37.5" x14ac:dyDescent="0.25">
      <c r="A28" s="127">
        <v>15</v>
      </c>
      <c r="B28" s="171" t="s">
        <v>235</v>
      </c>
      <c r="C28" s="172" t="s">
        <v>217</v>
      </c>
      <c r="D28" s="176">
        <v>31896</v>
      </c>
      <c r="E28" s="177" t="s">
        <v>218</v>
      </c>
      <c r="F28" s="173">
        <v>420000</v>
      </c>
      <c r="G28" s="173">
        <f>388500+4723.07+3324.63+2102.92+822.42</f>
        <v>399473.04</v>
      </c>
      <c r="H28" s="173">
        <v>184789.49</v>
      </c>
      <c r="I28" s="173">
        <v>27114.66</v>
      </c>
      <c r="J28" s="173">
        <v>10973.04</v>
      </c>
      <c r="K28" s="179">
        <v>45652</v>
      </c>
      <c r="L28" s="179">
        <v>46382</v>
      </c>
      <c r="M28" s="175" t="s">
        <v>116</v>
      </c>
      <c r="N28" s="128" t="s">
        <v>219</v>
      </c>
    </row>
    <row r="29" spans="1:14" ht="37.5" x14ac:dyDescent="0.25">
      <c r="A29" s="130">
        <v>16</v>
      </c>
      <c r="B29" s="172" t="s">
        <v>220</v>
      </c>
      <c r="C29" s="172" t="s">
        <v>221</v>
      </c>
      <c r="D29" s="176">
        <v>31902</v>
      </c>
      <c r="E29" s="177" t="s">
        <v>222</v>
      </c>
      <c r="F29" s="173">
        <v>150000</v>
      </c>
      <c r="G29" s="173">
        <f>138750+11250</f>
        <v>150000</v>
      </c>
      <c r="H29" s="173">
        <v>152858.85999999999</v>
      </c>
      <c r="I29" s="173">
        <v>5451.73</v>
      </c>
      <c r="J29" s="173">
        <v>11250</v>
      </c>
      <c r="K29" s="179">
        <v>45638</v>
      </c>
      <c r="L29" s="179">
        <v>46003</v>
      </c>
      <c r="M29" s="175" t="s">
        <v>116</v>
      </c>
      <c r="N29" s="128" t="s">
        <v>139</v>
      </c>
    </row>
    <row r="30" spans="1:14" ht="24.75" customHeight="1" x14ac:dyDescent="0.25">
      <c r="A30" s="127">
        <v>17</v>
      </c>
      <c r="B30" s="176" t="s">
        <v>223</v>
      </c>
      <c r="C30" s="172" t="s">
        <v>224</v>
      </c>
      <c r="D30" s="176">
        <v>31920</v>
      </c>
      <c r="E30" s="177" t="s">
        <v>225</v>
      </c>
      <c r="F30" s="173">
        <v>200000</v>
      </c>
      <c r="G30" s="173">
        <f>185000+8197.68+4971.84+1830.48</f>
        <v>200000</v>
      </c>
      <c r="H30" s="173">
        <v>204621</v>
      </c>
      <c r="I30" s="173">
        <v>4621</v>
      </c>
      <c r="J30" s="173">
        <v>15000</v>
      </c>
      <c r="K30" s="179">
        <v>45652</v>
      </c>
      <c r="L30" s="179">
        <v>45895</v>
      </c>
      <c r="M30" s="175" t="s">
        <v>83</v>
      </c>
      <c r="N30" s="128" t="s">
        <v>213</v>
      </c>
    </row>
    <row r="31" spans="1:14" ht="24.75" customHeight="1" x14ac:dyDescent="0.25">
      <c r="A31" s="127">
        <v>18</v>
      </c>
      <c r="B31" s="205" t="s">
        <v>228</v>
      </c>
      <c r="C31" s="205" t="s">
        <v>135</v>
      </c>
      <c r="D31" s="205">
        <v>32666</v>
      </c>
      <c r="E31" s="206" t="s">
        <v>136</v>
      </c>
      <c r="F31" s="207">
        <v>1805046</v>
      </c>
      <c r="G31" s="167" t="s">
        <v>158</v>
      </c>
      <c r="H31" s="167" t="s">
        <v>158</v>
      </c>
      <c r="I31" s="167" t="s">
        <v>158</v>
      </c>
      <c r="J31" s="167" t="s">
        <v>158</v>
      </c>
      <c r="K31" s="208">
        <v>45699</v>
      </c>
      <c r="L31" s="208">
        <v>46732</v>
      </c>
      <c r="M31" s="205" t="s">
        <v>116</v>
      </c>
      <c r="N31" s="209" t="s">
        <v>137</v>
      </c>
    </row>
    <row r="32" spans="1:14" ht="32.25" customHeight="1" thickBot="1" x14ac:dyDescent="0.3">
      <c r="A32" s="204">
        <v>19</v>
      </c>
      <c r="B32" s="210" t="s">
        <v>227</v>
      </c>
      <c r="C32" s="210" t="s">
        <v>138</v>
      </c>
      <c r="D32" s="210">
        <v>32731</v>
      </c>
      <c r="E32" s="211" t="s">
        <v>238</v>
      </c>
      <c r="F32" s="212">
        <v>500000</v>
      </c>
      <c r="G32" s="168" t="s">
        <v>158</v>
      </c>
      <c r="H32" s="168" t="s">
        <v>158</v>
      </c>
      <c r="I32" s="168" t="s">
        <v>158</v>
      </c>
      <c r="J32" s="168" t="s">
        <v>158</v>
      </c>
      <c r="K32" s="213">
        <v>46014</v>
      </c>
      <c r="L32" s="213">
        <v>46744</v>
      </c>
      <c r="M32" s="210" t="s">
        <v>116</v>
      </c>
      <c r="N32" s="214" t="s">
        <v>139</v>
      </c>
    </row>
    <row r="33" spans="1:14" x14ac:dyDescent="0.25">
      <c r="A33" s="308" t="s">
        <v>68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10"/>
    </row>
    <row r="34" spans="1:14" x14ac:dyDescent="0.25">
      <c r="A34" s="311" t="s">
        <v>69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3"/>
    </row>
    <row r="35" spans="1:14" ht="28.5" customHeight="1" x14ac:dyDescent="0.25">
      <c r="A35" s="311" t="s">
        <v>71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3"/>
    </row>
    <row r="36" spans="1:14" x14ac:dyDescent="0.25">
      <c r="A36" s="314" t="s">
        <v>70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6"/>
    </row>
    <row r="37" spans="1:14" x14ac:dyDescent="0.25">
      <c r="A37" s="59"/>
      <c r="B37" s="200"/>
      <c r="C37" s="200"/>
      <c r="D37" s="36"/>
      <c r="E37" s="36"/>
      <c r="F37" s="36"/>
      <c r="G37" s="36"/>
      <c r="H37" s="36"/>
      <c r="I37" s="36"/>
      <c r="J37" s="54"/>
      <c r="K37" s="37"/>
      <c r="L37" s="37"/>
      <c r="M37" s="37"/>
      <c r="N37" s="134"/>
    </row>
    <row r="38" spans="1:14" x14ac:dyDescent="0.25">
      <c r="A38" s="59" t="s">
        <v>39</v>
      </c>
      <c r="B38" s="39"/>
      <c r="C38" s="39"/>
      <c r="D38" s="40"/>
      <c r="E38" s="36"/>
      <c r="F38" s="36"/>
      <c r="G38" s="36"/>
      <c r="H38" s="36"/>
      <c r="I38" s="36"/>
      <c r="J38" s="54"/>
      <c r="K38" s="40"/>
      <c r="L38" s="40"/>
      <c r="M38" s="40"/>
      <c r="N38" s="60"/>
    </row>
    <row r="39" spans="1:14" x14ac:dyDescent="0.25">
      <c r="A39" s="59"/>
      <c r="B39" s="317" t="s">
        <v>40</v>
      </c>
      <c r="C39" s="317"/>
      <c r="D39" s="317"/>
      <c r="E39" s="36"/>
      <c r="F39" s="36"/>
      <c r="G39" s="36"/>
      <c r="H39" s="36"/>
      <c r="I39" s="36"/>
      <c r="J39" s="54"/>
      <c r="K39" s="318" t="s">
        <v>284</v>
      </c>
      <c r="L39" s="318"/>
      <c r="M39" s="318"/>
      <c r="N39" s="319"/>
    </row>
    <row r="40" spans="1:14" x14ac:dyDescent="0.25">
      <c r="A40" s="59"/>
      <c r="B40" s="169" t="s">
        <v>88</v>
      </c>
      <c r="C40" s="169"/>
      <c r="D40" s="42"/>
      <c r="E40" s="36"/>
      <c r="F40" s="36"/>
      <c r="G40" s="36"/>
      <c r="H40" s="36"/>
      <c r="I40" s="36"/>
      <c r="J40" s="54"/>
      <c r="K40" s="43" t="s">
        <v>89</v>
      </c>
      <c r="L40" s="42"/>
      <c r="M40" s="42"/>
      <c r="N40" s="61"/>
    </row>
    <row r="41" spans="1:14" x14ac:dyDescent="0.25">
      <c r="A41" s="59"/>
      <c r="B41" s="169" t="s">
        <v>90</v>
      </c>
      <c r="C41" s="169" t="s">
        <v>38</v>
      </c>
      <c r="D41" s="42" t="s">
        <v>91</v>
      </c>
      <c r="E41" s="36"/>
      <c r="F41" s="36"/>
      <c r="G41" s="36"/>
      <c r="H41" s="36"/>
      <c r="I41" s="36"/>
      <c r="J41" s="54"/>
      <c r="K41" s="43" t="s">
        <v>92</v>
      </c>
      <c r="L41" s="42"/>
      <c r="M41" s="42"/>
      <c r="N41" s="61"/>
    </row>
    <row r="42" spans="1:14" ht="15.75" thickBot="1" x14ac:dyDescent="0.3">
      <c r="A42" s="79"/>
      <c r="B42" s="201"/>
      <c r="C42" s="201"/>
      <c r="D42" s="81"/>
      <c r="E42" s="81"/>
      <c r="F42" s="81"/>
      <c r="G42" s="81"/>
      <c r="H42" s="81"/>
      <c r="I42" s="81"/>
      <c r="J42" s="135"/>
      <c r="K42" s="81"/>
      <c r="L42" s="81"/>
      <c r="M42" s="81"/>
      <c r="N42" s="82"/>
    </row>
    <row r="43" spans="1:14" x14ac:dyDescent="0.25">
      <c r="A43" s="47"/>
      <c r="B43" s="137"/>
      <c r="C43" s="137"/>
      <c r="D43" s="47"/>
      <c r="E43" s="47"/>
      <c r="F43" s="47"/>
      <c r="G43" s="47"/>
      <c r="H43" s="47"/>
      <c r="I43" s="47"/>
      <c r="J43" s="136"/>
      <c r="K43" s="47"/>
      <c r="L43" s="47"/>
      <c r="M43" s="47"/>
      <c r="N43" s="47"/>
    </row>
    <row r="44" spans="1:14" x14ac:dyDescent="0.25">
      <c r="A44" s="47"/>
      <c r="B44" s="137"/>
      <c r="C44" s="137"/>
      <c r="D44" s="47"/>
      <c r="E44" s="47"/>
      <c r="F44" s="47"/>
      <c r="G44" s="47"/>
      <c r="H44" s="47"/>
      <c r="I44" s="47"/>
      <c r="J44" s="136"/>
      <c r="K44" s="47"/>
      <c r="L44" s="47"/>
      <c r="M44" s="47"/>
      <c r="N44" s="47"/>
    </row>
    <row r="45" spans="1:14" x14ac:dyDescent="0.25">
      <c r="A45" s="47"/>
      <c r="B45" s="137"/>
      <c r="C45" s="137"/>
      <c r="D45" s="47"/>
      <c r="E45" s="47"/>
      <c r="F45" s="47"/>
      <c r="G45" s="47"/>
      <c r="H45" s="47"/>
      <c r="I45" s="47"/>
      <c r="J45" s="136"/>
      <c r="K45" s="47"/>
      <c r="L45" s="47"/>
      <c r="M45" s="47"/>
      <c r="N45" s="47"/>
    </row>
    <row r="48" spans="1:14" x14ac:dyDescent="0.25">
      <c r="C48" s="203"/>
    </row>
    <row r="49" spans="3:3" x14ac:dyDescent="0.25">
      <c r="C49" s="203"/>
    </row>
    <row r="50" spans="3:3" x14ac:dyDescent="0.25">
      <c r="C50" s="203"/>
    </row>
    <row r="51" spans="3:3" x14ac:dyDescent="0.25">
      <c r="C51" s="203"/>
    </row>
    <row r="52" spans="3:3" x14ac:dyDescent="0.25">
      <c r="C52" s="203"/>
    </row>
    <row r="53" spans="3:3" x14ac:dyDescent="0.25">
      <c r="C53" s="203"/>
    </row>
    <row r="54" spans="3:3" x14ac:dyDescent="0.25">
      <c r="C54" s="203"/>
    </row>
    <row r="55" spans="3:3" x14ac:dyDescent="0.25">
      <c r="C55" s="203"/>
    </row>
    <row r="56" spans="3:3" x14ac:dyDescent="0.25">
      <c r="C56" s="203"/>
    </row>
    <row r="57" spans="3:3" x14ac:dyDescent="0.25">
      <c r="C57" s="203"/>
    </row>
  </sheetData>
  <mergeCells count="18">
    <mergeCell ref="A33:N33"/>
    <mergeCell ref="A34:N34"/>
    <mergeCell ref="A35:N35"/>
    <mergeCell ref="A36:N36"/>
    <mergeCell ref="B39:D39"/>
    <mergeCell ref="K39:N39"/>
    <mergeCell ref="A8:C8"/>
    <mergeCell ref="D8:N8"/>
    <mergeCell ref="A9:C9"/>
    <mergeCell ref="D9:N9"/>
    <mergeCell ref="A10:C10"/>
    <mergeCell ref="D10:N10"/>
    <mergeCell ref="A2:N2"/>
    <mergeCell ref="A4:N5"/>
    <mergeCell ref="A6:C6"/>
    <mergeCell ref="D6:N6"/>
    <mergeCell ref="A7:C7"/>
    <mergeCell ref="D7:N7"/>
  </mergeCells>
  <pageMargins left="0.7" right="0.7" top="0.75" bottom="0.75" header="0.3" footer="0.3"/>
  <pageSetup paperSize="9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9"/>
  <sheetViews>
    <sheetView workbookViewId="0">
      <selection activeCell="K31" sqref="K31"/>
    </sheetView>
  </sheetViews>
  <sheetFormatPr defaultRowHeight="15" x14ac:dyDescent="0.25"/>
  <cols>
    <col min="2" max="2" width="18.5703125" customWidth="1"/>
    <col min="3" max="3" width="14.42578125" customWidth="1"/>
    <col min="4" max="4" width="19.7109375" customWidth="1"/>
    <col min="5" max="5" width="23.85546875" customWidth="1"/>
    <col min="6" max="6" width="21.5703125" customWidth="1"/>
    <col min="7" max="7" width="16.140625" customWidth="1"/>
    <col min="8" max="8" width="17.5703125" customWidth="1"/>
  </cols>
  <sheetData>
    <row r="1" spans="1:8" ht="22.5" x14ac:dyDescent="0.25">
      <c r="A1" s="441" t="s">
        <v>0</v>
      </c>
      <c r="B1" s="442"/>
      <c r="C1" s="442"/>
      <c r="D1" s="442"/>
      <c r="E1" s="442"/>
      <c r="F1" s="442"/>
      <c r="G1" s="442"/>
      <c r="H1" s="443"/>
    </row>
    <row r="2" spans="1:8" ht="15.75" thickBot="1" x14ac:dyDescent="0.3">
      <c r="A2" s="355" t="s">
        <v>42</v>
      </c>
      <c r="B2" s="356"/>
      <c r="C2" s="356"/>
      <c r="D2" s="356"/>
      <c r="E2" s="356"/>
      <c r="F2" s="356"/>
      <c r="G2" s="356"/>
      <c r="H2" s="357"/>
    </row>
    <row r="3" spans="1:8" ht="15.75" thickBot="1" x14ac:dyDescent="0.3">
      <c r="A3" s="465" t="s">
        <v>72</v>
      </c>
      <c r="B3" s="420"/>
      <c r="C3" s="420"/>
      <c r="D3" s="420"/>
      <c r="E3" s="420"/>
      <c r="F3" s="420"/>
      <c r="G3" s="420"/>
      <c r="H3" s="466"/>
    </row>
    <row r="4" spans="1:8" x14ac:dyDescent="0.25">
      <c r="A4" s="465"/>
      <c r="B4" s="420"/>
      <c r="C4" s="420"/>
      <c r="D4" s="420"/>
      <c r="E4" s="420"/>
      <c r="F4" s="420"/>
      <c r="G4" s="420"/>
      <c r="H4" s="466"/>
    </row>
    <row r="5" spans="1:8" x14ac:dyDescent="0.25">
      <c r="A5" s="437" t="s">
        <v>1</v>
      </c>
      <c r="B5" s="438"/>
      <c r="C5" s="438"/>
      <c r="D5" s="444" t="s">
        <v>108</v>
      </c>
      <c r="E5" s="444"/>
      <c r="F5" s="444"/>
      <c r="G5" s="444"/>
      <c r="H5" s="440"/>
    </row>
    <row r="6" spans="1:8" x14ac:dyDescent="0.25">
      <c r="A6" s="437" t="s">
        <v>2</v>
      </c>
      <c r="B6" s="438"/>
      <c r="C6" s="438"/>
      <c r="D6" s="439" t="s">
        <v>3</v>
      </c>
      <c r="E6" s="439"/>
      <c r="F6" s="439"/>
      <c r="G6" s="439"/>
      <c r="H6" s="440"/>
    </row>
    <row r="7" spans="1:8" x14ac:dyDescent="0.25">
      <c r="A7" s="437" t="s">
        <v>4</v>
      </c>
      <c r="B7" s="438"/>
      <c r="C7" s="438"/>
      <c r="D7" s="439" t="s">
        <v>113</v>
      </c>
      <c r="E7" s="439"/>
      <c r="F7" s="439"/>
      <c r="G7" s="439"/>
      <c r="H7" s="440"/>
    </row>
    <row r="8" spans="1:8" x14ac:dyDescent="0.25">
      <c r="A8" s="437" t="s">
        <v>5</v>
      </c>
      <c r="B8" s="438"/>
      <c r="C8" s="438"/>
      <c r="D8" s="439" t="s">
        <v>114</v>
      </c>
      <c r="E8" s="439"/>
      <c r="F8" s="439"/>
      <c r="G8" s="439"/>
      <c r="H8" s="440"/>
    </row>
    <row r="9" spans="1:8" ht="15.75" thickBot="1" x14ac:dyDescent="0.3">
      <c r="A9" s="447" t="s">
        <v>6</v>
      </c>
      <c r="B9" s="448"/>
      <c r="C9" s="448"/>
      <c r="D9" s="463" t="s">
        <v>123</v>
      </c>
      <c r="E9" s="463"/>
      <c r="F9" s="463"/>
      <c r="G9" s="463"/>
      <c r="H9" s="464"/>
    </row>
    <row r="10" spans="1:8" ht="15.75" customHeight="1" thickBot="1" x14ac:dyDescent="0.3">
      <c r="A10" s="62"/>
      <c r="B10" s="63"/>
      <c r="C10" s="63"/>
      <c r="D10" s="63"/>
      <c r="E10" s="453" t="s">
        <v>43</v>
      </c>
      <c r="F10" s="453"/>
      <c r="G10" s="453"/>
      <c r="H10" s="454"/>
    </row>
    <row r="11" spans="1:8" x14ac:dyDescent="0.25">
      <c r="A11" s="102" t="s">
        <v>7</v>
      </c>
      <c r="B11" s="103" t="s">
        <v>44</v>
      </c>
      <c r="C11" s="103" t="s">
        <v>45</v>
      </c>
      <c r="D11" s="103" t="s">
        <v>46</v>
      </c>
      <c r="E11" s="104" t="s">
        <v>47</v>
      </c>
      <c r="F11" s="103" t="s">
        <v>48</v>
      </c>
      <c r="G11" s="103" t="s">
        <v>49</v>
      </c>
      <c r="H11" s="105" t="s">
        <v>50</v>
      </c>
    </row>
    <row r="12" spans="1:8" ht="15" customHeight="1" x14ac:dyDescent="0.25">
      <c r="A12" s="66" t="s">
        <v>51</v>
      </c>
      <c r="B12" s="50" t="s">
        <v>21</v>
      </c>
      <c r="C12" s="50" t="s">
        <v>33</v>
      </c>
      <c r="D12" s="50" t="s">
        <v>114</v>
      </c>
      <c r="E12" s="51" t="s">
        <v>53</v>
      </c>
      <c r="F12" s="50" t="s">
        <v>54</v>
      </c>
      <c r="G12" s="50" t="s">
        <v>55</v>
      </c>
      <c r="H12" s="67" t="s">
        <v>56</v>
      </c>
    </row>
    <row r="13" spans="1:8" x14ac:dyDescent="0.25">
      <c r="A13" s="66"/>
      <c r="B13" s="50"/>
      <c r="C13" s="50"/>
      <c r="D13" s="50"/>
      <c r="E13" s="51"/>
      <c r="F13" s="50" t="s">
        <v>57</v>
      </c>
      <c r="G13" s="50" t="s">
        <v>58</v>
      </c>
      <c r="H13" s="67" t="s">
        <v>59</v>
      </c>
    </row>
    <row r="14" spans="1:8" x14ac:dyDescent="0.25">
      <c r="A14" s="66"/>
      <c r="B14" s="50"/>
      <c r="C14" s="50"/>
      <c r="D14" s="50"/>
      <c r="E14" s="51"/>
      <c r="F14" s="50" t="s">
        <v>73</v>
      </c>
      <c r="G14" s="50" t="s">
        <v>60</v>
      </c>
      <c r="H14" s="67" t="s">
        <v>56</v>
      </c>
    </row>
    <row r="15" spans="1:8" ht="15.75" thickBot="1" x14ac:dyDescent="0.3">
      <c r="A15" s="68"/>
      <c r="B15" s="52"/>
      <c r="C15" s="52"/>
      <c r="D15" s="52"/>
      <c r="E15" s="53"/>
      <c r="F15" s="52"/>
      <c r="G15" s="52" t="s">
        <v>73</v>
      </c>
      <c r="H15" s="69" t="s">
        <v>61</v>
      </c>
    </row>
    <row r="16" spans="1:8" x14ac:dyDescent="0.25">
      <c r="A16" s="106">
        <v>1</v>
      </c>
      <c r="B16" s="24" t="s">
        <v>115</v>
      </c>
      <c r="C16" s="24" t="s">
        <v>112</v>
      </c>
      <c r="D16" s="24">
        <v>86</v>
      </c>
      <c r="E16" s="457" t="s">
        <v>87</v>
      </c>
      <c r="F16" s="458"/>
      <c r="G16" s="459"/>
      <c r="H16" s="107" t="s">
        <v>116</v>
      </c>
    </row>
    <row r="17" spans="1:8" ht="15.75" thickBot="1" x14ac:dyDescent="0.3">
      <c r="A17" s="108">
        <v>2</v>
      </c>
      <c r="B17" s="94" t="s">
        <v>122</v>
      </c>
      <c r="C17" s="94" t="s">
        <v>119</v>
      </c>
      <c r="D17" s="94">
        <v>84</v>
      </c>
      <c r="E17" s="460" t="s">
        <v>87</v>
      </c>
      <c r="F17" s="461"/>
      <c r="G17" s="462"/>
      <c r="H17" s="109" t="s">
        <v>83</v>
      </c>
    </row>
    <row r="18" spans="1:8" x14ac:dyDescent="0.25">
      <c r="A18" s="73" t="s">
        <v>74</v>
      </c>
      <c r="B18" s="54"/>
      <c r="C18" s="54"/>
      <c r="D18" s="54"/>
      <c r="E18" s="54"/>
      <c r="F18" s="36"/>
      <c r="G18" s="36"/>
      <c r="H18" s="74"/>
    </row>
    <row r="19" spans="1:8" x14ac:dyDescent="0.25">
      <c r="A19" s="75" t="s">
        <v>77</v>
      </c>
      <c r="B19" s="54"/>
      <c r="C19" s="54"/>
      <c r="D19" s="54"/>
      <c r="E19" s="54"/>
      <c r="F19" s="36"/>
      <c r="G19" s="36"/>
      <c r="H19" s="74"/>
    </row>
    <row r="20" spans="1:8" x14ac:dyDescent="0.25">
      <c r="A20" s="75" t="s">
        <v>75</v>
      </c>
      <c r="B20" s="54"/>
      <c r="C20" s="54"/>
      <c r="D20" s="54"/>
      <c r="E20" s="54"/>
      <c r="F20" s="36"/>
      <c r="G20" s="36"/>
      <c r="H20" s="74"/>
    </row>
    <row r="21" spans="1:8" x14ac:dyDescent="0.25">
      <c r="A21" s="59" t="s">
        <v>76</v>
      </c>
      <c r="B21" s="36"/>
      <c r="C21" s="36"/>
      <c r="D21" s="36"/>
      <c r="E21" s="36"/>
      <c r="F21" s="36"/>
      <c r="G21" s="36"/>
      <c r="H21" s="74"/>
    </row>
    <row r="22" spans="1:8" x14ac:dyDescent="0.25">
      <c r="A22" s="455" t="s">
        <v>62</v>
      </c>
      <c r="B22" s="412"/>
      <c r="C22" s="412"/>
      <c r="D22" s="412"/>
      <c r="E22" s="412"/>
      <c r="F22" s="412"/>
      <c r="G22" s="412"/>
      <c r="H22" s="456"/>
    </row>
    <row r="23" spans="1:8" x14ac:dyDescent="0.25">
      <c r="A23" s="76" t="s">
        <v>63</v>
      </c>
      <c r="B23" s="56" t="s">
        <v>64</v>
      </c>
      <c r="C23" s="56"/>
      <c r="D23" s="56"/>
      <c r="E23" s="56"/>
      <c r="F23" s="56" t="s">
        <v>65</v>
      </c>
      <c r="G23" s="56"/>
      <c r="H23" s="77"/>
    </row>
    <row r="24" spans="1:8" x14ac:dyDescent="0.25">
      <c r="A24" s="78"/>
      <c r="B24" s="55" t="s">
        <v>40</v>
      </c>
      <c r="C24" s="56"/>
      <c r="D24" s="56"/>
      <c r="E24" s="56"/>
      <c r="F24" s="55" t="s">
        <v>41</v>
      </c>
      <c r="G24" s="56"/>
      <c r="H24" s="77"/>
    </row>
    <row r="25" spans="1:8" x14ac:dyDescent="0.25">
      <c r="A25" s="78"/>
      <c r="B25" s="41" t="s">
        <v>88</v>
      </c>
      <c r="C25" s="42"/>
      <c r="D25" s="42"/>
      <c r="E25" s="56"/>
      <c r="F25" s="43" t="s">
        <v>89</v>
      </c>
      <c r="G25" s="56"/>
      <c r="H25" s="77"/>
    </row>
    <row r="26" spans="1:8" x14ac:dyDescent="0.25">
      <c r="A26" s="78"/>
      <c r="B26" s="42" t="s">
        <v>90</v>
      </c>
      <c r="C26" s="42" t="s">
        <v>38</v>
      </c>
      <c r="D26" s="42" t="s">
        <v>91</v>
      </c>
      <c r="E26" s="56"/>
      <c r="F26" s="43" t="s">
        <v>92</v>
      </c>
      <c r="G26" s="56"/>
      <c r="H26" s="77"/>
    </row>
    <row r="27" spans="1:8" x14ac:dyDescent="0.25">
      <c r="A27" s="78"/>
      <c r="B27" s="55"/>
      <c r="C27" s="56"/>
      <c r="D27" s="56"/>
      <c r="E27" s="56"/>
      <c r="F27" s="56"/>
      <c r="G27" s="56"/>
      <c r="H27" s="77"/>
    </row>
    <row r="28" spans="1:8" x14ac:dyDescent="0.25">
      <c r="A28" s="78"/>
      <c r="B28" s="56"/>
      <c r="C28" s="56"/>
      <c r="D28" s="56"/>
      <c r="E28" s="56"/>
      <c r="F28" s="56"/>
      <c r="G28" s="56"/>
      <c r="H28" s="77"/>
    </row>
    <row r="29" spans="1:8" ht="15.75" thickBot="1" x14ac:dyDescent="0.3">
      <c r="A29" s="79"/>
      <c r="B29" s="81"/>
      <c r="C29" s="81"/>
      <c r="D29" s="81"/>
      <c r="E29" s="81"/>
      <c r="F29" s="81"/>
      <c r="G29" s="81"/>
      <c r="H29" s="82"/>
    </row>
  </sheetData>
  <mergeCells count="17">
    <mergeCell ref="A6:C6"/>
    <mergeCell ref="D6:H6"/>
    <mergeCell ref="A1:H1"/>
    <mergeCell ref="A2:H2"/>
    <mergeCell ref="A3:H4"/>
    <mergeCell ref="A5:C5"/>
    <mergeCell ref="D5:H5"/>
    <mergeCell ref="E10:H10"/>
    <mergeCell ref="A22:H22"/>
    <mergeCell ref="E16:G16"/>
    <mergeCell ref="E17:G17"/>
    <mergeCell ref="A7:C7"/>
    <mergeCell ref="D7:H7"/>
    <mergeCell ref="A8:C8"/>
    <mergeCell ref="D8:H8"/>
    <mergeCell ref="A9:C9"/>
    <mergeCell ref="D9:H9"/>
  </mergeCells>
  <pageMargins left="0.7" right="0.7" top="0.75" bottom="0.75" header="0.3" footer="0.3"/>
  <pageSetup paperSize="9" scale="9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N27"/>
  <sheetViews>
    <sheetView zoomScaleNormal="100" workbookViewId="0">
      <selection activeCell="K21" sqref="K21:N21"/>
    </sheetView>
  </sheetViews>
  <sheetFormatPr defaultRowHeight="15" x14ac:dyDescent="0.25"/>
  <cols>
    <col min="1" max="1" width="4.7109375" customWidth="1"/>
    <col min="2" max="2" width="11.7109375" customWidth="1"/>
    <col min="3" max="3" width="15.28515625" customWidth="1"/>
    <col min="4" max="4" width="11.7109375" customWidth="1"/>
    <col min="5" max="5" width="28.42578125" bestFit="1" customWidth="1"/>
    <col min="8" max="8" width="11.7109375" customWidth="1"/>
    <col min="10" max="10" width="10.85546875" customWidth="1"/>
    <col min="13" max="13" width="36.5703125" bestFit="1" customWidth="1"/>
    <col min="14" max="14" width="17" bestFit="1" customWidth="1"/>
  </cols>
  <sheetData>
    <row r="2" spans="1:14" ht="22.5" x14ac:dyDescent="0.25">
      <c r="A2" s="410" t="s">
        <v>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295" t="s">
        <v>67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14" x14ac:dyDescent="0.25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x14ac:dyDescent="0.25">
      <c r="A6" s="329" t="s">
        <v>1</v>
      </c>
      <c r="B6" s="329"/>
      <c r="C6" s="329"/>
      <c r="D6" s="330" t="s">
        <v>108</v>
      </c>
      <c r="E6" s="331"/>
      <c r="F6" s="331"/>
      <c r="G6" s="331"/>
      <c r="H6" s="331"/>
      <c r="I6" s="331"/>
      <c r="J6" s="331"/>
      <c r="K6" s="331"/>
      <c r="L6" s="331"/>
      <c r="M6" s="331"/>
      <c r="N6" s="452"/>
    </row>
    <row r="7" spans="1:14" x14ac:dyDescent="0.25">
      <c r="A7" s="324" t="s">
        <v>2</v>
      </c>
      <c r="B7" s="324"/>
      <c r="C7" s="324"/>
      <c r="D7" s="330" t="s">
        <v>3</v>
      </c>
      <c r="E7" s="331"/>
      <c r="F7" s="331"/>
      <c r="G7" s="331"/>
      <c r="H7" s="331"/>
      <c r="I7" s="331"/>
      <c r="J7" s="331"/>
      <c r="K7" s="331"/>
      <c r="L7" s="331"/>
      <c r="M7" s="331"/>
      <c r="N7" s="452"/>
    </row>
    <row r="8" spans="1:14" x14ac:dyDescent="0.25">
      <c r="A8" s="324" t="s">
        <v>4</v>
      </c>
      <c r="B8" s="324"/>
      <c r="C8" s="324"/>
      <c r="D8" s="330" t="s">
        <v>85</v>
      </c>
      <c r="E8" s="331"/>
      <c r="F8" s="331"/>
      <c r="G8" s="331"/>
      <c r="H8" s="331"/>
      <c r="I8" s="331"/>
      <c r="J8" s="331"/>
      <c r="K8" s="331"/>
      <c r="L8" s="331"/>
      <c r="M8" s="331"/>
      <c r="N8" s="452"/>
    </row>
    <row r="9" spans="1:14" x14ac:dyDescent="0.25">
      <c r="A9" s="324" t="s">
        <v>5</v>
      </c>
      <c r="B9" s="324"/>
      <c r="C9" s="324"/>
      <c r="D9" s="330" t="s">
        <v>86</v>
      </c>
      <c r="E9" s="331"/>
      <c r="F9" s="331"/>
      <c r="G9" s="331"/>
      <c r="H9" s="331"/>
      <c r="I9" s="331"/>
      <c r="J9" s="331"/>
      <c r="K9" s="331"/>
      <c r="L9" s="331"/>
      <c r="M9" s="331"/>
      <c r="N9" s="452"/>
    </row>
    <row r="10" spans="1:14" ht="15.75" thickBot="1" x14ac:dyDescent="0.3">
      <c r="A10" s="451" t="s">
        <v>6</v>
      </c>
      <c r="B10" s="451"/>
      <c r="C10" s="451"/>
      <c r="D10" s="467" t="s">
        <v>84</v>
      </c>
      <c r="E10" s="468"/>
      <c r="F10" s="468"/>
      <c r="G10" s="468"/>
      <c r="H10" s="468"/>
      <c r="I10" s="468"/>
      <c r="J10" s="468"/>
      <c r="K10" s="468"/>
      <c r="L10" s="468"/>
      <c r="M10" s="468"/>
      <c r="N10" s="469"/>
    </row>
    <row r="11" spans="1:14" x14ac:dyDescent="0.25">
      <c r="A11" s="2" t="s">
        <v>7</v>
      </c>
      <c r="B11" s="3" t="s">
        <v>8</v>
      </c>
      <c r="C11" s="4" t="s">
        <v>9</v>
      </c>
      <c r="D11" s="5" t="s">
        <v>10</v>
      </c>
      <c r="E11" s="5" t="s">
        <v>11</v>
      </c>
      <c r="F11" s="5" t="s">
        <v>12</v>
      </c>
      <c r="G11" s="6" t="s">
        <v>13</v>
      </c>
      <c r="H11" s="6" t="s">
        <v>14</v>
      </c>
      <c r="I11" s="7" t="s">
        <v>15</v>
      </c>
      <c r="J11" s="6" t="s">
        <v>66</v>
      </c>
      <c r="K11" s="6" t="s">
        <v>16</v>
      </c>
      <c r="L11" s="5" t="s">
        <v>17</v>
      </c>
      <c r="M11" s="5" t="s">
        <v>18</v>
      </c>
      <c r="N11" s="8" t="s">
        <v>19</v>
      </c>
    </row>
    <row r="12" spans="1:14" x14ac:dyDescent="0.25">
      <c r="A12" s="9" t="s">
        <v>20</v>
      </c>
      <c r="B12" s="10" t="s">
        <v>21</v>
      </c>
      <c r="C12" s="11" t="s">
        <v>22</v>
      </c>
      <c r="D12" s="11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7" t="s">
        <v>28</v>
      </c>
      <c r="J12" s="13" t="s">
        <v>29</v>
      </c>
      <c r="K12" s="13" t="s">
        <v>30</v>
      </c>
      <c r="L12" s="12" t="s">
        <v>30</v>
      </c>
      <c r="M12" s="12" t="s">
        <v>31</v>
      </c>
      <c r="N12" s="14" t="s">
        <v>32</v>
      </c>
    </row>
    <row r="13" spans="1:14" ht="15.75" thickBot="1" x14ac:dyDescent="0.3">
      <c r="A13" s="15"/>
      <c r="B13" s="16"/>
      <c r="C13" s="17" t="s">
        <v>33</v>
      </c>
      <c r="D13" s="17" t="s">
        <v>34</v>
      </c>
      <c r="E13" s="18"/>
      <c r="F13" s="18" t="s">
        <v>35</v>
      </c>
      <c r="G13" s="19" t="s">
        <v>35</v>
      </c>
      <c r="H13" s="19" t="s">
        <v>35</v>
      </c>
      <c r="I13" s="20"/>
      <c r="J13" s="19"/>
      <c r="K13" s="19" t="s">
        <v>36</v>
      </c>
      <c r="L13" s="19" t="s">
        <v>36</v>
      </c>
      <c r="M13" s="19" t="s">
        <v>37</v>
      </c>
      <c r="N13" s="21" t="s">
        <v>24</v>
      </c>
    </row>
    <row r="14" spans="1:14" ht="33.75" customHeight="1" thickBot="1" x14ac:dyDescent="0.3">
      <c r="A14" s="22">
        <v>1</v>
      </c>
      <c r="B14" s="24" t="s">
        <v>79</v>
      </c>
      <c r="C14" s="24" t="s">
        <v>78</v>
      </c>
      <c r="D14" s="23" t="s">
        <v>80</v>
      </c>
      <c r="E14" s="58" t="s">
        <v>81</v>
      </c>
      <c r="F14" s="25">
        <v>100000</v>
      </c>
      <c r="G14" s="25">
        <v>0</v>
      </c>
      <c r="H14" s="26">
        <v>0</v>
      </c>
      <c r="I14" s="26">
        <v>0</v>
      </c>
      <c r="J14" s="26">
        <v>0</v>
      </c>
      <c r="K14" s="27">
        <v>46021</v>
      </c>
      <c r="L14" s="27">
        <v>46386</v>
      </c>
      <c r="M14" s="27" t="s">
        <v>83</v>
      </c>
      <c r="N14" s="28" t="s">
        <v>82</v>
      </c>
    </row>
    <row r="15" spans="1:14" ht="15.75" thickBot="1" x14ac:dyDescent="0.3">
      <c r="A15" s="401" t="s">
        <v>68</v>
      </c>
      <c r="B15" s="401"/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1"/>
    </row>
    <row r="16" spans="1:14" ht="15.75" thickBot="1" x14ac:dyDescent="0.3">
      <c r="A16" s="402" t="s">
        <v>69</v>
      </c>
      <c r="B16" s="402"/>
      <c r="C16" s="402"/>
      <c r="D16" s="402"/>
      <c r="E16" s="402"/>
      <c r="F16" s="402"/>
      <c r="G16" s="402"/>
      <c r="H16" s="402"/>
      <c r="I16" s="402"/>
      <c r="J16" s="402"/>
      <c r="K16" s="402"/>
      <c r="L16" s="402"/>
      <c r="M16" s="402"/>
      <c r="N16" s="402"/>
    </row>
    <row r="17" spans="1:14" ht="28.5" customHeight="1" x14ac:dyDescent="0.25">
      <c r="A17" s="402" t="s">
        <v>71</v>
      </c>
      <c r="B17" s="402"/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</row>
    <row r="18" spans="1:14" x14ac:dyDescent="0.25">
      <c r="A18" s="403" t="s">
        <v>70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</row>
    <row r="19" spans="1:14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7"/>
      <c r="L19" s="37"/>
      <c r="M19" s="37"/>
      <c r="N19" s="38"/>
    </row>
    <row r="20" spans="1:14" x14ac:dyDescent="0.25">
      <c r="A20" s="59" t="s">
        <v>39</v>
      </c>
      <c r="B20" s="39"/>
      <c r="C20" s="40"/>
      <c r="D20" s="40"/>
      <c r="E20" s="36"/>
      <c r="F20" s="36"/>
      <c r="G20" s="36"/>
      <c r="H20" s="36"/>
      <c r="I20" s="36"/>
      <c r="J20" s="36"/>
      <c r="K20" s="40"/>
      <c r="L20" s="40"/>
      <c r="M20" s="40"/>
      <c r="N20" s="60"/>
    </row>
    <row r="21" spans="1:14" x14ac:dyDescent="0.25">
      <c r="A21" s="59"/>
      <c r="B21" s="404" t="s">
        <v>40</v>
      </c>
      <c r="C21" s="404"/>
      <c r="D21" s="404"/>
      <c r="E21" s="36"/>
      <c r="F21" s="36"/>
      <c r="G21" s="36"/>
      <c r="H21" s="36"/>
      <c r="I21" s="36"/>
      <c r="J21" s="36"/>
      <c r="K21" s="405" t="s">
        <v>284</v>
      </c>
      <c r="L21" s="405"/>
      <c r="M21" s="405"/>
      <c r="N21" s="406"/>
    </row>
    <row r="22" spans="1:14" x14ac:dyDescent="0.25">
      <c r="A22" s="59"/>
      <c r="B22" s="41" t="s">
        <v>88</v>
      </c>
      <c r="C22" s="42"/>
      <c r="D22" s="42"/>
      <c r="E22" s="36"/>
      <c r="F22" s="36"/>
      <c r="G22" s="36"/>
      <c r="H22" s="36"/>
      <c r="I22" s="36"/>
      <c r="J22" s="36"/>
      <c r="K22" s="43" t="s">
        <v>89</v>
      </c>
      <c r="L22" s="42"/>
      <c r="M22" s="42"/>
      <c r="N22" s="61"/>
    </row>
    <row r="23" spans="1:14" x14ac:dyDescent="0.25">
      <c r="A23" s="59"/>
      <c r="B23" s="42" t="s">
        <v>90</v>
      </c>
      <c r="C23" s="42" t="s">
        <v>38</v>
      </c>
      <c r="D23" s="42" t="s">
        <v>91</v>
      </c>
      <c r="E23" s="36"/>
      <c r="F23" s="36"/>
      <c r="G23" s="36"/>
      <c r="H23" s="36"/>
      <c r="I23" s="36"/>
      <c r="J23" s="36"/>
      <c r="K23" s="43" t="s">
        <v>92</v>
      </c>
      <c r="L23" s="42"/>
      <c r="M23" s="42"/>
      <c r="N23" s="61"/>
    </row>
    <row r="24" spans="1:14" ht="15.75" thickBo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</row>
    <row r="25" spans="1:14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4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</sheetData>
  <mergeCells count="18">
    <mergeCell ref="A2:N2"/>
    <mergeCell ref="A4:N5"/>
    <mergeCell ref="A6:C6"/>
    <mergeCell ref="D6:N6"/>
    <mergeCell ref="A7:C7"/>
    <mergeCell ref="D7:N7"/>
    <mergeCell ref="A8:C8"/>
    <mergeCell ref="A9:C9"/>
    <mergeCell ref="A10:C10"/>
    <mergeCell ref="D10:N10"/>
    <mergeCell ref="D9:N9"/>
    <mergeCell ref="D8:N8"/>
    <mergeCell ref="A15:N15"/>
    <mergeCell ref="A16:N16"/>
    <mergeCell ref="A17:N17"/>
    <mergeCell ref="A18:N18"/>
    <mergeCell ref="B21:D21"/>
    <mergeCell ref="K21:N21"/>
  </mergeCells>
  <pageMargins left="0.7" right="0.7" top="0.75" bottom="0.75" header="0.3" footer="0.3"/>
  <pageSetup paperSize="9" scale="6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8"/>
  <sheetViews>
    <sheetView workbookViewId="0">
      <selection activeCell="F23" sqref="F23"/>
    </sheetView>
  </sheetViews>
  <sheetFormatPr defaultRowHeight="15" x14ac:dyDescent="0.25"/>
  <cols>
    <col min="2" max="2" width="18.5703125" customWidth="1"/>
    <col min="3" max="3" width="17.28515625" bestFit="1" customWidth="1"/>
    <col min="4" max="4" width="19.7109375" customWidth="1"/>
    <col min="5" max="5" width="23.85546875" customWidth="1"/>
    <col min="6" max="6" width="21.5703125" customWidth="1"/>
    <col min="7" max="7" width="16.140625" customWidth="1"/>
    <col min="8" max="8" width="17.5703125" customWidth="1"/>
  </cols>
  <sheetData>
    <row r="1" spans="1:8" ht="22.5" x14ac:dyDescent="0.25">
      <c r="A1" s="441" t="s">
        <v>0</v>
      </c>
      <c r="B1" s="442"/>
      <c r="C1" s="442"/>
      <c r="D1" s="442"/>
      <c r="E1" s="442"/>
      <c r="F1" s="442"/>
      <c r="G1" s="442"/>
      <c r="H1" s="443"/>
    </row>
    <row r="2" spans="1:8" ht="15.75" thickBot="1" x14ac:dyDescent="0.3">
      <c r="A2" s="355" t="s">
        <v>42</v>
      </c>
      <c r="B2" s="356"/>
      <c r="C2" s="356"/>
      <c r="D2" s="356"/>
      <c r="E2" s="356"/>
      <c r="F2" s="356"/>
      <c r="G2" s="356"/>
      <c r="H2" s="357"/>
    </row>
    <row r="3" spans="1:8" ht="15.75" thickBot="1" x14ac:dyDescent="0.3">
      <c r="A3" s="465" t="s">
        <v>72</v>
      </c>
      <c r="B3" s="420"/>
      <c r="C3" s="420"/>
      <c r="D3" s="420"/>
      <c r="E3" s="420"/>
      <c r="F3" s="420"/>
      <c r="G3" s="420"/>
      <c r="H3" s="466"/>
    </row>
    <row r="4" spans="1:8" x14ac:dyDescent="0.25">
      <c r="A4" s="465"/>
      <c r="B4" s="420"/>
      <c r="C4" s="420"/>
      <c r="D4" s="420"/>
      <c r="E4" s="420"/>
      <c r="F4" s="420"/>
      <c r="G4" s="420"/>
      <c r="H4" s="466"/>
    </row>
    <row r="5" spans="1:8" x14ac:dyDescent="0.25">
      <c r="A5" s="474" t="s">
        <v>1</v>
      </c>
      <c r="B5" s="413"/>
      <c r="C5" s="413"/>
      <c r="D5" s="480" t="s">
        <v>108</v>
      </c>
      <c r="E5" s="480"/>
      <c r="F5" s="480"/>
      <c r="G5" s="480"/>
      <c r="H5" s="476"/>
    </row>
    <row r="6" spans="1:8" x14ac:dyDescent="0.25">
      <c r="A6" s="474" t="s">
        <v>2</v>
      </c>
      <c r="B6" s="413"/>
      <c r="C6" s="413"/>
      <c r="D6" s="475" t="s">
        <v>3</v>
      </c>
      <c r="E6" s="475"/>
      <c r="F6" s="475"/>
      <c r="G6" s="475"/>
      <c r="H6" s="476"/>
    </row>
    <row r="7" spans="1:8" x14ac:dyDescent="0.25">
      <c r="A7" s="474" t="s">
        <v>4</v>
      </c>
      <c r="B7" s="413"/>
      <c r="C7" s="413"/>
      <c r="D7" s="475" t="s">
        <v>85</v>
      </c>
      <c r="E7" s="475"/>
      <c r="F7" s="475"/>
      <c r="G7" s="475"/>
      <c r="H7" s="476"/>
    </row>
    <row r="8" spans="1:8" x14ac:dyDescent="0.25">
      <c r="A8" s="474" t="s">
        <v>5</v>
      </c>
      <c r="B8" s="413"/>
      <c r="C8" s="413"/>
      <c r="D8" s="475" t="s">
        <v>86</v>
      </c>
      <c r="E8" s="475"/>
      <c r="F8" s="475"/>
      <c r="G8" s="475"/>
      <c r="H8" s="476"/>
    </row>
    <row r="9" spans="1:8" ht="15.75" thickBot="1" x14ac:dyDescent="0.3">
      <c r="A9" s="477" t="s">
        <v>6</v>
      </c>
      <c r="B9" s="416"/>
      <c r="C9" s="416"/>
      <c r="D9" s="478" t="s">
        <v>84</v>
      </c>
      <c r="E9" s="478"/>
      <c r="F9" s="478"/>
      <c r="G9" s="478"/>
      <c r="H9" s="479"/>
    </row>
    <row r="10" spans="1:8" ht="15.75" customHeight="1" thickBot="1" x14ac:dyDescent="0.3">
      <c r="A10" s="62"/>
      <c r="B10" s="63"/>
      <c r="C10" s="63"/>
      <c r="D10" s="63"/>
      <c r="E10" s="411" t="s">
        <v>43</v>
      </c>
      <c r="F10" s="411"/>
      <c r="G10" s="411"/>
      <c r="H10" s="470"/>
    </row>
    <row r="11" spans="1:8" x14ac:dyDescent="0.25">
      <c r="A11" s="64" t="s">
        <v>7</v>
      </c>
      <c r="B11" s="48" t="s">
        <v>44</v>
      </c>
      <c r="C11" s="48" t="s">
        <v>45</v>
      </c>
      <c r="D11" s="48" t="s">
        <v>46</v>
      </c>
      <c r="E11" s="49" t="s">
        <v>47</v>
      </c>
      <c r="F11" s="48" t="s">
        <v>48</v>
      </c>
      <c r="G11" s="48" t="s">
        <v>49</v>
      </c>
      <c r="H11" s="65" t="s">
        <v>50</v>
      </c>
    </row>
    <row r="12" spans="1:8" ht="15" customHeight="1" x14ac:dyDescent="0.25">
      <c r="A12" s="66" t="s">
        <v>51</v>
      </c>
      <c r="B12" s="50" t="s">
        <v>21</v>
      </c>
      <c r="C12" s="50" t="s">
        <v>33</v>
      </c>
      <c r="D12" s="50" t="s">
        <v>86</v>
      </c>
      <c r="E12" s="51" t="s">
        <v>53</v>
      </c>
      <c r="F12" s="50" t="s">
        <v>54</v>
      </c>
      <c r="G12" s="50" t="s">
        <v>55</v>
      </c>
      <c r="H12" s="67" t="s">
        <v>56</v>
      </c>
    </row>
    <row r="13" spans="1:8" x14ac:dyDescent="0.25">
      <c r="A13" s="66"/>
      <c r="B13" s="50"/>
      <c r="C13" s="50"/>
      <c r="D13" s="50"/>
      <c r="E13" s="51"/>
      <c r="F13" s="50" t="s">
        <v>57</v>
      </c>
      <c r="G13" s="50" t="s">
        <v>58</v>
      </c>
      <c r="H13" s="67" t="s">
        <v>59</v>
      </c>
    </row>
    <row r="14" spans="1:8" x14ac:dyDescent="0.25">
      <c r="A14" s="66"/>
      <c r="B14" s="50"/>
      <c r="C14" s="50"/>
      <c r="D14" s="50"/>
      <c r="E14" s="51"/>
      <c r="F14" s="50" t="s">
        <v>73</v>
      </c>
      <c r="G14" s="50" t="s">
        <v>60</v>
      </c>
      <c r="H14" s="67" t="s">
        <v>56</v>
      </c>
    </row>
    <row r="15" spans="1:8" ht="15.75" thickBot="1" x14ac:dyDescent="0.3">
      <c r="A15" s="68"/>
      <c r="B15" s="52"/>
      <c r="C15" s="52"/>
      <c r="D15" s="52"/>
      <c r="E15" s="53"/>
      <c r="F15" s="52"/>
      <c r="G15" s="52" t="s">
        <v>73</v>
      </c>
      <c r="H15" s="69" t="s">
        <v>61</v>
      </c>
    </row>
    <row r="16" spans="1:8" ht="15.75" thickBot="1" x14ac:dyDescent="0.3">
      <c r="A16" s="70">
        <v>1</v>
      </c>
      <c r="B16" s="71" t="s">
        <v>79</v>
      </c>
      <c r="C16" s="71" t="s">
        <v>78</v>
      </c>
      <c r="D16" s="110" t="s">
        <v>80</v>
      </c>
      <c r="E16" s="471" t="s">
        <v>87</v>
      </c>
      <c r="F16" s="472"/>
      <c r="G16" s="473"/>
      <c r="H16" s="72" t="s">
        <v>83</v>
      </c>
    </row>
    <row r="17" spans="1:8" x14ac:dyDescent="0.25">
      <c r="A17" s="73" t="s">
        <v>74</v>
      </c>
      <c r="B17" s="54"/>
      <c r="C17" s="54"/>
      <c r="D17" s="54"/>
      <c r="E17" s="54"/>
      <c r="F17" s="36"/>
      <c r="G17" s="36"/>
      <c r="H17" s="74"/>
    </row>
    <row r="18" spans="1:8" x14ac:dyDescent="0.25">
      <c r="A18" s="75" t="s">
        <v>77</v>
      </c>
      <c r="B18" s="54"/>
      <c r="C18" s="54"/>
      <c r="D18" s="54"/>
      <c r="E18" s="54"/>
      <c r="F18" s="36"/>
      <c r="G18" s="36"/>
      <c r="H18" s="74"/>
    </row>
    <row r="19" spans="1:8" x14ac:dyDescent="0.25">
      <c r="A19" s="75" t="s">
        <v>75</v>
      </c>
      <c r="B19" s="54"/>
      <c r="C19" s="54"/>
      <c r="D19" s="54"/>
      <c r="E19" s="54"/>
      <c r="F19" s="36"/>
      <c r="G19" s="36"/>
      <c r="H19" s="74"/>
    </row>
    <row r="20" spans="1:8" x14ac:dyDescent="0.25">
      <c r="A20" s="59" t="s">
        <v>76</v>
      </c>
      <c r="B20" s="36"/>
      <c r="C20" s="36"/>
      <c r="D20" s="36"/>
      <c r="E20" s="36"/>
      <c r="F20" s="36"/>
      <c r="G20" s="36"/>
      <c r="H20" s="74"/>
    </row>
    <row r="21" spans="1:8" x14ac:dyDescent="0.25">
      <c r="A21" s="455" t="s">
        <v>62</v>
      </c>
      <c r="B21" s="412"/>
      <c r="C21" s="412"/>
      <c r="D21" s="412"/>
      <c r="E21" s="412"/>
      <c r="F21" s="412"/>
      <c r="G21" s="412"/>
      <c r="H21" s="456"/>
    </row>
    <row r="22" spans="1:8" x14ac:dyDescent="0.25">
      <c r="A22" s="76" t="s">
        <v>63</v>
      </c>
      <c r="B22" s="56" t="s">
        <v>64</v>
      </c>
      <c r="C22" s="56"/>
      <c r="D22" s="56"/>
      <c r="E22" s="56"/>
      <c r="F22" s="56" t="s">
        <v>65</v>
      </c>
      <c r="G22" s="56"/>
      <c r="H22" s="77"/>
    </row>
    <row r="23" spans="1:8" x14ac:dyDescent="0.25">
      <c r="A23" s="78"/>
      <c r="B23" s="55" t="s">
        <v>40</v>
      </c>
      <c r="C23" s="56"/>
      <c r="D23" s="56"/>
      <c r="E23" s="56"/>
      <c r="F23" s="55" t="s">
        <v>284</v>
      </c>
      <c r="G23" s="56"/>
      <c r="H23" s="77"/>
    </row>
    <row r="24" spans="1:8" x14ac:dyDescent="0.25">
      <c r="A24" s="78"/>
      <c r="B24" s="41" t="s">
        <v>88</v>
      </c>
      <c r="C24" s="42"/>
      <c r="D24" s="42"/>
      <c r="E24" s="56"/>
      <c r="F24" s="43" t="s">
        <v>89</v>
      </c>
      <c r="G24" s="56"/>
      <c r="H24" s="77"/>
    </row>
    <row r="25" spans="1:8" x14ac:dyDescent="0.25">
      <c r="A25" s="78"/>
      <c r="B25" s="42" t="s">
        <v>90</v>
      </c>
      <c r="C25" s="42" t="s">
        <v>38</v>
      </c>
      <c r="D25" s="42" t="s">
        <v>91</v>
      </c>
      <c r="E25" s="56"/>
      <c r="F25" s="43" t="s">
        <v>92</v>
      </c>
      <c r="G25" s="56"/>
      <c r="H25" s="77"/>
    </row>
    <row r="26" spans="1:8" ht="15.75" thickBot="1" x14ac:dyDescent="0.3">
      <c r="A26" s="79"/>
      <c r="B26" s="80"/>
      <c r="C26" s="81"/>
      <c r="D26" s="81"/>
      <c r="E26" s="81"/>
      <c r="F26" s="81"/>
      <c r="G26" s="81"/>
      <c r="H26" s="82"/>
    </row>
    <row r="27" spans="1:8" x14ac:dyDescent="0.25">
      <c r="A27" s="57"/>
      <c r="B27" s="56"/>
      <c r="C27" s="56"/>
      <c r="D27" s="56"/>
      <c r="E27" s="56"/>
      <c r="F27" s="56"/>
      <c r="G27" s="56"/>
      <c r="H27" s="56"/>
    </row>
    <row r="28" spans="1:8" s="63" customFormat="1" x14ac:dyDescent="0.25">
      <c r="A28" s="56"/>
      <c r="B28" s="56"/>
      <c r="C28" s="56"/>
      <c r="D28" s="56"/>
      <c r="E28" s="56"/>
      <c r="F28" s="56"/>
      <c r="G28" s="56"/>
      <c r="H28" s="56"/>
    </row>
  </sheetData>
  <mergeCells count="16">
    <mergeCell ref="A6:C6"/>
    <mergeCell ref="D6:H6"/>
    <mergeCell ref="A1:H1"/>
    <mergeCell ref="A2:H2"/>
    <mergeCell ref="A3:H4"/>
    <mergeCell ref="A5:C5"/>
    <mergeCell ref="D5:H5"/>
    <mergeCell ref="E10:H10"/>
    <mergeCell ref="A21:H21"/>
    <mergeCell ref="E16:G16"/>
    <mergeCell ref="A7:C7"/>
    <mergeCell ref="D7:H7"/>
    <mergeCell ref="A8:C8"/>
    <mergeCell ref="D8:H8"/>
    <mergeCell ref="A9:C9"/>
    <mergeCell ref="D9:H9"/>
  </mergeCells>
  <pageMargins left="0.7" right="0.7" top="0.75" bottom="0.75" header="0.3" footer="0.3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7"/>
  <sheetViews>
    <sheetView topLeftCell="A13" zoomScale="120" zoomScaleNormal="120" workbookViewId="0">
      <selection activeCell="K29" sqref="K29:N29"/>
    </sheetView>
  </sheetViews>
  <sheetFormatPr defaultRowHeight="15" x14ac:dyDescent="0.25"/>
  <cols>
    <col min="1" max="1" width="8.42578125" style="112" customWidth="1"/>
    <col min="2" max="2" width="12.140625" style="202" customWidth="1"/>
    <col min="3" max="3" width="16.5703125" style="202" bestFit="1" customWidth="1"/>
    <col min="4" max="4" width="12.140625" style="112" customWidth="1"/>
    <col min="5" max="5" width="37.28515625" style="219" customWidth="1"/>
    <col min="6" max="6" width="12.5703125" style="112" customWidth="1"/>
    <col min="7" max="7" width="10.5703125" style="112" bestFit="1" customWidth="1"/>
    <col min="8" max="8" width="11.7109375" style="112" customWidth="1"/>
    <col min="9" max="9" width="9.85546875" style="112" bestFit="1" customWidth="1"/>
    <col min="10" max="10" width="10.85546875" style="138" customWidth="1"/>
    <col min="11" max="12" width="10.140625" style="112" bestFit="1" customWidth="1"/>
    <col min="13" max="13" width="36.5703125" style="112" bestFit="1" customWidth="1"/>
    <col min="14" max="14" width="26.5703125" style="112" bestFit="1" customWidth="1"/>
    <col min="15" max="16384" width="9.140625" style="112"/>
  </cols>
  <sheetData>
    <row r="1" spans="1:14" s="111" customFormat="1" x14ac:dyDescent="0.25">
      <c r="A1" s="190"/>
      <c r="B1" s="199"/>
      <c r="C1" s="199"/>
      <c r="D1" s="191"/>
      <c r="E1" s="241"/>
      <c r="F1" s="191"/>
      <c r="G1" s="191"/>
      <c r="H1" s="191"/>
      <c r="I1" s="191"/>
      <c r="J1" s="192"/>
      <c r="K1" s="191"/>
      <c r="L1" s="191"/>
      <c r="M1" s="191"/>
      <c r="N1" s="193"/>
    </row>
    <row r="2" spans="1:14" ht="22.5" x14ac:dyDescent="0.25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/>
    </row>
    <row r="3" spans="1:14" ht="23.25" thickBot="1" x14ac:dyDescent="0.3">
      <c r="A3" s="194"/>
      <c r="B3" s="166"/>
      <c r="C3" s="195"/>
      <c r="D3" s="166"/>
      <c r="E3" s="242"/>
      <c r="F3" s="166"/>
      <c r="G3" s="166"/>
      <c r="H3" s="166"/>
      <c r="I3" s="166"/>
      <c r="J3" s="196"/>
      <c r="K3" s="166"/>
      <c r="L3" s="166"/>
      <c r="M3" s="166"/>
      <c r="N3" s="197"/>
    </row>
    <row r="4" spans="1:14" ht="15.75" thickBot="1" x14ac:dyDescent="0.3">
      <c r="A4" s="294" t="s">
        <v>67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6"/>
    </row>
    <row r="5" spans="1:14" x14ac:dyDescent="0.25">
      <c r="A5" s="294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6"/>
    </row>
    <row r="6" spans="1:14" x14ac:dyDescent="0.25">
      <c r="A6" s="328" t="s">
        <v>1</v>
      </c>
      <c r="B6" s="329"/>
      <c r="C6" s="329"/>
      <c r="D6" s="330" t="s">
        <v>102</v>
      </c>
      <c r="E6" s="331"/>
      <c r="F6" s="331"/>
      <c r="G6" s="331"/>
      <c r="H6" s="331"/>
      <c r="I6" s="331"/>
      <c r="J6" s="331"/>
      <c r="K6" s="331"/>
      <c r="L6" s="331"/>
      <c r="M6" s="331"/>
      <c r="N6" s="332"/>
    </row>
    <row r="7" spans="1:14" x14ac:dyDescent="0.25">
      <c r="A7" s="323" t="s">
        <v>2</v>
      </c>
      <c r="B7" s="324"/>
      <c r="C7" s="324"/>
      <c r="D7" s="330" t="s">
        <v>3</v>
      </c>
      <c r="E7" s="331"/>
      <c r="F7" s="331"/>
      <c r="G7" s="331"/>
      <c r="H7" s="331"/>
      <c r="I7" s="331"/>
      <c r="J7" s="331"/>
      <c r="K7" s="331"/>
      <c r="L7" s="331"/>
      <c r="M7" s="331"/>
      <c r="N7" s="332"/>
    </row>
    <row r="8" spans="1:14" x14ac:dyDescent="0.25">
      <c r="A8" s="323" t="s">
        <v>4</v>
      </c>
      <c r="B8" s="324"/>
      <c r="C8" s="324"/>
      <c r="D8" s="325" t="s">
        <v>106</v>
      </c>
      <c r="E8" s="325"/>
      <c r="F8" s="325"/>
      <c r="G8" s="325"/>
      <c r="H8" s="325"/>
      <c r="I8" s="325"/>
      <c r="J8" s="325"/>
      <c r="K8" s="325"/>
      <c r="L8" s="325"/>
      <c r="M8" s="325"/>
      <c r="N8" s="325"/>
    </row>
    <row r="9" spans="1:14" x14ac:dyDescent="0.25">
      <c r="A9" s="323" t="s">
        <v>5</v>
      </c>
      <c r="B9" s="324"/>
      <c r="C9" s="324"/>
      <c r="D9" s="325" t="s">
        <v>52</v>
      </c>
      <c r="E9" s="325"/>
      <c r="F9" s="325"/>
      <c r="G9" s="325"/>
      <c r="H9" s="325"/>
      <c r="I9" s="325"/>
      <c r="J9" s="325"/>
      <c r="K9" s="325"/>
      <c r="L9" s="325"/>
      <c r="M9" s="325"/>
      <c r="N9" s="325"/>
    </row>
    <row r="10" spans="1:14" ht="15.75" thickBot="1" x14ac:dyDescent="0.3">
      <c r="A10" s="326" t="s">
        <v>6</v>
      </c>
      <c r="B10" s="327"/>
      <c r="C10" s="327"/>
      <c r="D10" s="307" t="s">
        <v>107</v>
      </c>
      <c r="E10" s="307"/>
      <c r="F10" s="307"/>
      <c r="G10" s="307"/>
      <c r="H10" s="307"/>
      <c r="I10" s="307"/>
      <c r="J10" s="307"/>
      <c r="K10" s="307"/>
      <c r="L10" s="307"/>
      <c r="M10" s="307"/>
      <c r="N10" s="307"/>
    </row>
    <row r="11" spans="1:14" x14ac:dyDescent="0.25">
      <c r="A11" s="198" t="s">
        <v>7</v>
      </c>
      <c r="B11" s="113" t="s">
        <v>8</v>
      </c>
      <c r="C11" s="85" t="s">
        <v>9</v>
      </c>
      <c r="D11" s="86" t="s">
        <v>10</v>
      </c>
      <c r="E11" s="86" t="s">
        <v>11</v>
      </c>
      <c r="F11" s="86" t="s">
        <v>12</v>
      </c>
      <c r="G11" s="87" t="s">
        <v>13</v>
      </c>
      <c r="H11" s="87" t="s">
        <v>14</v>
      </c>
      <c r="I11" s="114" t="s">
        <v>15</v>
      </c>
      <c r="J11" s="115" t="s">
        <v>66</v>
      </c>
      <c r="K11" s="87" t="s">
        <v>16</v>
      </c>
      <c r="L11" s="86" t="s">
        <v>17</v>
      </c>
      <c r="M11" s="86" t="s">
        <v>18</v>
      </c>
      <c r="N11" s="88" t="s">
        <v>19</v>
      </c>
    </row>
    <row r="12" spans="1:14" x14ac:dyDescent="0.25">
      <c r="A12" s="116" t="s">
        <v>20</v>
      </c>
      <c r="B12" s="116" t="s">
        <v>21</v>
      </c>
      <c r="C12" s="11" t="s">
        <v>22</v>
      </c>
      <c r="D12" s="11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117" t="s">
        <v>28</v>
      </c>
      <c r="J12" s="118" t="s">
        <v>29</v>
      </c>
      <c r="K12" s="13" t="s">
        <v>30</v>
      </c>
      <c r="L12" s="12" t="s">
        <v>30</v>
      </c>
      <c r="M12" s="12" t="s">
        <v>31</v>
      </c>
      <c r="N12" s="90" t="s">
        <v>32</v>
      </c>
    </row>
    <row r="13" spans="1:14" ht="15.75" thickBot="1" x14ac:dyDescent="0.3">
      <c r="A13" s="116"/>
      <c r="B13" s="116"/>
      <c r="C13" s="11" t="s">
        <v>33</v>
      </c>
      <c r="D13" s="11" t="s">
        <v>34</v>
      </c>
      <c r="E13" s="215"/>
      <c r="F13" s="12" t="s">
        <v>35</v>
      </c>
      <c r="G13" s="13" t="s">
        <v>35</v>
      </c>
      <c r="H13" s="13" t="s">
        <v>35</v>
      </c>
      <c r="I13" s="170"/>
      <c r="J13" s="118"/>
      <c r="K13" s="13" t="s">
        <v>36</v>
      </c>
      <c r="L13" s="13" t="s">
        <v>36</v>
      </c>
      <c r="M13" s="13" t="s">
        <v>37</v>
      </c>
      <c r="N13" s="90" t="s">
        <v>24</v>
      </c>
    </row>
    <row r="14" spans="1:14" ht="36.75" customHeight="1" x14ac:dyDescent="0.25">
      <c r="A14" s="119">
        <v>20</v>
      </c>
      <c r="B14" s="186" t="s">
        <v>230</v>
      </c>
      <c r="C14" s="121" t="s">
        <v>144</v>
      </c>
      <c r="D14" s="120">
        <v>28334</v>
      </c>
      <c r="E14" s="122" t="s">
        <v>145</v>
      </c>
      <c r="F14" s="123">
        <v>230200</v>
      </c>
      <c r="G14" s="123" t="s">
        <v>158</v>
      </c>
      <c r="H14" s="124">
        <v>128972.07</v>
      </c>
      <c r="I14" s="123">
        <v>128972.07</v>
      </c>
      <c r="J14" s="124">
        <v>12564.15</v>
      </c>
      <c r="K14" s="187">
        <v>44258</v>
      </c>
      <c r="L14" s="187">
        <v>45719</v>
      </c>
      <c r="M14" s="182" t="s">
        <v>142</v>
      </c>
      <c r="N14" s="188" t="s">
        <v>146</v>
      </c>
    </row>
    <row r="15" spans="1:14" ht="23.25" customHeight="1" x14ac:dyDescent="0.25">
      <c r="A15" s="127">
        <v>21</v>
      </c>
      <c r="B15" s="243" t="s">
        <v>147</v>
      </c>
      <c r="C15" s="238" t="s">
        <v>148</v>
      </c>
      <c r="D15" s="236">
        <v>28733</v>
      </c>
      <c r="E15" s="237" t="s">
        <v>149</v>
      </c>
      <c r="F15" s="244">
        <v>1414000</v>
      </c>
      <c r="G15" s="244" t="s">
        <v>158</v>
      </c>
      <c r="H15" s="245">
        <v>783044.24</v>
      </c>
      <c r="I15" s="244">
        <v>785304.69</v>
      </c>
      <c r="J15" s="245">
        <v>77966.91</v>
      </c>
      <c r="K15" s="246">
        <v>44476</v>
      </c>
      <c r="L15" s="246">
        <v>45930</v>
      </c>
      <c r="M15" s="247" t="s">
        <v>142</v>
      </c>
      <c r="N15" s="248" t="s">
        <v>150</v>
      </c>
    </row>
    <row r="16" spans="1:14" ht="28.5" customHeight="1" x14ac:dyDescent="0.25">
      <c r="A16" s="127">
        <v>22</v>
      </c>
      <c r="B16" s="249" t="s">
        <v>151</v>
      </c>
      <c r="C16" s="238" t="s">
        <v>152</v>
      </c>
      <c r="D16" s="236">
        <v>30144</v>
      </c>
      <c r="E16" s="237" t="s">
        <v>153</v>
      </c>
      <c r="F16" s="244">
        <v>385031.4</v>
      </c>
      <c r="G16" s="244" t="s">
        <v>158</v>
      </c>
      <c r="H16" s="245">
        <v>131574.28</v>
      </c>
      <c r="I16" s="244">
        <v>131574.28</v>
      </c>
      <c r="J16" s="244">
        <v>13091.31</v>
      </c>
      <c r="K16" s="246">
        <v>45254</v>
      </c>
      <c r="L16" s="246">
        <v>45985</v>
      </c>
      <c r="M16" s="247" t="s">
        <v>142</v>
      </c>
      <c r="N16" s="250" t="s">
        <v>154</v>
      </c>
    </row>
    <row r="17" spans="1:14" s="132" customFormat="1" ht="24" customHeight="1" x14ac:dyDescent="0.2">
      <c r="A17" s="130">
        <v>23</v>
      </c>
      <c r="B17" s="243" t="s">
        <v>231</v>
      </c>
      <c r="C17" s="236" t="s">
        <v>156</v>
      </c>
      <c r="D17" s="236">
        <v>30222</v>
      </c>
      <c r="E17" s="237" t="s">
        <v>157</v>
      </c>
      <c r="F17" s="244">
        <v>721800</v>
      </c>
      <c r="G17" s="244" t="s">
        <v>158</v>
      </c>
      <c r="H17" s="245">
        <v>397297.79</v>
      </c>
      <c r="I17" s="244">
        <v>500622.39</v>
      </c>
      <c r="J17" s="244">
        <v>38611.82</v>
      </c>
      <c r="K17" s="246">
        <v>45113</v>
      </c>
      <c r="L17" s="246">
        <v>46599</v>
      </c>
      <c r="M17" s="236" t="s">
        <v>142</v>
      </c>
      <c r="N17" s="251" t="s">
        <v>159</v>
      </c>
    </row>
    <row r="18" spans="1:14" s="132" customFormat="1" ht="21.75" customHeight="1" x14ac:dyDescent="0.2">
      <c r="A18" s="127">
        <v>24</v>
      </c>
      <c r="B18" s="238" t="s">
        <v>160</v>
      </c>
      <c r="C18" s="238" t="s">
        <v>161</v>
      </c>
      <c r="D18" s="236">
        <v>30382</v>
      </c>
      <c r="E18" s="237" t="s">
        <v>162</v>
      </c>
      <c r="F18" s="244">
        <v>213573</v>
      </c>
      <c r="G18" s="244" t="s">
        <v>158</v>
      </c>
      <c r="H18" s="245">
        <v>60235.12</v>
      </c>
      <c r="I18" s="244">
        <v>60235.12</v>
      </c>
      <c r="J18" s="244">
        <v>5975.84</v>
      </c>
      <c r="K18" s="246">
        <v>45056</v>
      </c>
      <c r="L18" s="246">
        <v>45910</v>
      </c>
      <c r="M18" s="247" t="s">
        <v>142</v>
      </c>
      <c r="N18" s="250" t="s">
        <v>163</v>
      </c>
    </row>
    <row r="19" spans="1:14" s="132" customFormat="1" ht="24.75" customHeight="1" x14ac:dyDescent="0.2">
      <c r="A19" s="127">
        <v>25</v>
      </c>
      <c r="B19" s="236" t="s">
        <v>164</v>
      </c>
      <c r="C19" s="236" t="s">
        <v>165</v>
      </c>
      <c r="D19" s="236">
        <v>30530</v>
      </c>
      <c r="E19" s="237" t="s">
        <v>166</v>
      </c>
      <c r="F19" s="244">
        <v>127800</v>
      </c>
      <c r="G19" s="244" t="s">
        <v>158</v>
      </c>
      <c r="H19" s="245">
        <v>39359.96</v>
      </c>
      <c r="I19" s="244">
        <v>41987.42</v>
      </c>
      <c r="J19" s="244">
        <v>3628.72</v>
      </c>
      <c r="K19" s="246">
        <v>45289</v>
      </c>
      <c r="L19" s="246">
        <v>46385</v>
      </c>
      <c r="M19" s="247" t="s">
        <v>142</v>
      </c>
      <c r="N19" s="250" t="s">
        <v>146</v>
      </c>
    </row>
    <row r="20" spans="1:14" ht="23.25" customHeight="1" x14ac:dyDescent="0.25">
      <c r="A20" s="130">
        <v>26</v>
      </c>
      <c r="B20" s="252" t="s">
        <v>175</v>
      </c>
      <c r="C20" s="238" t="s">
        <v>176</v>
      </c>
      <c r="D20" s="236">
        <v>30899</v>
      </c>
      <c r="E20" s="237" t="s">
        <v>177</v>
      </c>
      <c r="F20" s="244">
        <v>385031.4</v>
      </c>
      <c r="G20" s="244" t="s">
        <v>158</v>
      </c>
      <c r="H20" s="245">
        <v>105515.91</v>
      </c>
      <c r="I20" s="244">
        <v>106020.9</v>
      </c>
      <c r="J20" s="244">
        <v>10550.64</v>
      </c>
      <c r="K20" s="246">
        <v>44950</v>
      </c>
      <c r="L20" s="246">
        <v>45801</v>
      </c>
      <c r="M20" s="247" t="s">
        <v>142</v>
      </c>
      <c r="N20" s="250" t="s">
        <v>163</v>
      </c>
    </row>
    <row r="21" spans="1:14" x14ac:dyDescent="0.25">
      <c r="A21" s="127">
        <v>27</v>
      </c>
      <c r="B21" s="238" t="s">
        <v>198</v>
      </c>
      <c r="C21" s="238" t="s">
        <v>199</v>
      </c>
      <c r="D21" s="236">
        <v>31745</v>
      </c>
      <c r="E21" s="253" t="s">
        <v>200</v>
      </c>
      <c r="F21" s="244">
        <v>127800</v>
      </c>
      <c r="G21" s="244" t="s">
        <v>158</v>
      </c>
      <c r="H21" s="245">
        <v>315</v>
      </c>
      <c r="I21" s="244">
        <v>4.59</v>
      </c>
      <c r="J21" s="244" t="s">
        <v>158</v>
      </c>
      <c r="K21" s="246">
        <v>45630</v>
      </c>
      <c r="L21" s="246">
        <v>46725</v>
      </c>
      <c r="M21" s="247" t="s">
        <v>142</v>
      </c>
      <c r="N21" s="250" t="s">
        <v>201</v>
      </c>
    </row>
    <row r="22" spans="1:14" ht="23.25" customHeight="1" thickBot="1" x14ac:dyDescent="0.3">
      <c r="A22" s="184">
        <v>28</v>
      </c>
      <c r="B22" s="210" t="s">
        <v>237</v>
      </c>
      <c r="C22" s="210" t="s">
        <v>236</v>
      </c>
      <c r="D22" s="210">
        <v>32152</v>
      </c>
      <c r="E22" s="211" t="s">
        <v>239</v>
      </c>
      <c r="F22" s="212">
        <v>765180</v>
      </c>
      <c r="G22" s="168" t="s">
        <v>158</v>
      </c>
      <c r="H22" s="220">
        <v>963.25</v>
      </c>
      <c r="I22" s="168">
        <v>5614.96</v>
      </c>
      <c r="J22" s="168">
        <v>80.069999999999993</v>
      </c>
      <c r="K22" s="213">
        <v>45875</v>
      </c>
      <c r="L22" s="213">
        <v>46605</v>
      </c>
      <c r="M22" s="210" t="s">
        <v>142</v>
      </c>
      <c r="N22" s="221" t="s">
        <v>159</v>
      </c>
    </row>
    <row r="23" spans="1:14" x14ac:dyDescent="0.25">
      <c r="A23" s="308" t="s">
        <v>68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10"/>
    </row>
    <row r="24" spans="1:14" x14ac:dyDescent="0.25">
      <c r="A24" s="311" t="s">
        <v>69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3"/>
    </row>
    <row r="25" spans="1:14" ht="28.5" customHeight="1" x14ac:dyDescent="0.25">
      <c r="A25" s="311" t="s">
        <v>71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3"/>
    </row>
    <row r="26" spans="1:14" x14ac:dyDescent="0.25">
      <c r="A26" s="314" t="s">
        <v>70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6"/>
    </row>
    <row r="27" spans="1:14" x14ac:dyDescent="0.25">
      <c r="A27" s="59"/>
      <c r="B27" s="200"/>
      <c r="C27" s="200"/>
      <c r="D27" s="36"/>
      <c r="E27" s="216"/>
      <c r="F27" s="36"/>
      <c r="G27" s="36"/>
      <c r="H27" s="36"/>
      <c r="I27" s="36"/>
      <c r="J27" s="54"/>
      <c r="K27" s="37"/>
      <c r="L27" s="37"/>
      <c r="M27" s="37"/>
      <c r="N27" s="134"/>
    </row>
    <row r="28" spans="1:14" x14ac:dyDescent="0.25">
      <c r="A28" s="59" t="s">
        <v>39</v>
      </c>
      <c r="B28" s="39"/>
      <c r="C28" s="39"/>
      <c r="D28" s="40"/>
      <c r="E28" s="216"/>
      <c r="F28" s="36"/>
      <c r="G28" s="36"/>
      <c r="H28" s="36"/>
      <c r="I28" s="36"/>
      <c r="J28" s="54"/>
      <c r="K28" s="40"/>
      <c r="L28" s="40"/>
      <c r="M28" s="40"/>
      <c r="N28" s="60"/>
    </row>
    <row r="29" spans="1:14" x14ac:dyDescent="0.25">
      <c r="A29" s="59"/>
      <c r="B29" s="320" t="s">
        <v>40</v>
      </c>
      <c r="C29" s="320"/>
      <c r="D29" s="320"/>
      <c r="E29" s="216"/>
      <c r="F29" s="36"/>
      <c r="G29" s="36"/>
      <c r="H29" s="36"/>
      <c r="I29" s="36"/>
      <c r="J29" s="54"/>
      <c r="K29" s="321" t="s">
        <v>284</v>
      </c>
      <c r="L29" s="321"/>
      <c r="M29" s="321"/>
      <c r="N29" s="322"/>
    </row>
    <row r="30" spans="1:14" x14ac:dyDescent="0.25">
      <c r="A30" s="59"/>
      <c r="B30" s="169" t="s">
        <v>88</v>
      </c>
      <c r="C30" s="169"/>
      <c r="D30" s="42"/>
      <c r="E30" s="216"/>
      <c r="F30" s="36"/>
      <c r="G30" s="36"/>
      <c r="H30" s="36"/>
      <c r="I30" s="36"/>
      <c r="J30" s="54"/>
      <c r="K30" s="43" t="s">
        <v>89</v>
      </c>
      <c r="L30" s="42"/>
      <c r="M30" s="42"/>
      <c r="N30" s="61"/>
    </row>
    <row r="31" spans="1:14" x14ac:dyDescent="0.25">
      <c r="A31" s="59"/>
      <c r="B31" s="169" t="s">
        <v>90</v>
      </c>
      <c r="C31" s="169" t="s">
        <v>38</v>
      </c>
      <c r="D31" s="42" t="s">
        <v>91</v>
      </c>
      <c r="E31" s="216"/>
      <c r="F31" s="36"/>
      <c r="G31" s="36"/>
      <c r="H31" s="36"/>
      <c r="I31" s="36"/>
      <c r="J31" s="54"/>
      <c r="K31" s="43" t="s">
        <v>92</v>
      </c>
      <c r="L31" s="42"/>
      <c r="M31" s="42"/>
      <c r="N31" s="61"/>
    </row>
    <row r="32" spans="1:14" ht="15.75" thickBot="1" x14ac:dyDescent="0.3">
      <c r="A32" s="79"/>
      <c r="B32" s="201"/>
      <c r="C32" s="201"/>
      <c r="D32" s="81"/>
      <c r="E32" s="217"/>
      <c r="F32" s="81"/>
      <c r="G32" s="81"/>
      <c r="H32" s="81"/>
      <c r="I32" s="81"/>
      <c r="J32" s="135"/>
      <c r="K32" s="81"/>
      <c r="L32" s="81"/>
      <c r="M32" s="81"/>
      <c r="N32" s="82"/>
    </row>
    <row r="33" spans="1:14" x14ac:dyDescent="0.25">
      <c r="A33" s="47"/>
      <c r="B33" s="137"/>
      <c r="C33" s="137"/>
      <c r="D33" s="47"/>
      <c r="E33" s="218"/>
      <c r="F33" s="47"/>
      <c r="G33" s="47"/>
      <c r="H33" s="47"/>
      <c r="I33" s="47"/>
      <c r="J33" s="136"/>
      <c r="K33" s="47"/>
      <c r="L33" s="47"/>
      <c r="M33" s="47"/>
      <c r="N33" s="47"/>
    </row>
    <row r="34" spans="1:14" x14ac:dyDescent="0.25">
      <c r="A34" s="47"/>
      <c r="B34" s="137"/>
      <c r="C34" s="137"/>
      <c r="D34" s="47"/>
      <c r="E34" s="218"/>
      <c r="F34" s="47"/>
      <c r="G34" s="47"/>
      <c r="H34" s="47"/>
      <c r="I34" s="47"/>
      <c r="J34" s="136"/>
      <c r="K34" s="47"/>
      <c r="L34" s="47"/>
      <c r="M34" s="47"/>
      <c r="N34" s="47"/>
    </row>
    <row r="35" spans="1:14" x14ac:dyDescent="0.25">
      <c r="A35" s="47"/>
      <c r="B35" s="137"/>
      <c r="C35" s="137"/>
      <c r="D35" s="47"/>
      <c r="E35" s="218"/>
      <c r="F35" s="47"/>
      <c r="G35" s="47"/>
      <c r="H35" s="47"/>
      <c r="I35" s="47"/>
      <c r="J35" s="136"/>
      <c r="K35" s="47"/>
      <c r="L35" s="47"/>
      <c r="M35" s="47"/>
      <c r="N35" s="47"/>
    </row>
    <row r="38" spans="1:14" x14ac:dyDescent="0.25">
      <c r="C38" s="203"/>
    </row>
    <row r="39" spans="1:14" x14ac:dyDescent="0.25">
      <c r="C39" s="203"/>
    </row>
    <row r="40" spans="1:14" x14ac:dyDescent="0.25">
      <c r="C40" s="203"/>
    </row>
    <row r="41" spans="1:14" x14ac:dyDescent="0.25">
      <c r="C41" s="203"/>
    </row>
    <row r="42" spans="1:14" x14ac:dyDescent="0.25">
      <c r="C42" s="203"/>
    </row>
    <row r="43" spans="1:14" x14ac:dyDescent="0.25">
      <c r="C43" s="203"/>
    </row>
    <row r="44" spans="1:14" x14ac:dyDescent="0.25">
      <c r="C44" s="203"/>
    </row>
    <row r="45" spans="1:14" x14ac:dyDescent="0.25">
      <c r="C45" s="203"/>
    </row>
    <row r="46" spans="1:14" x14ac:dyDescent="0.25">
      <c r="C46" s="203"/>
    </row>
    <row r="47" spans="1:14" x14ac:dyDescent="0.25">
      <c r="C47" s="203"/>
    </row>
  </sheetData>
  <mergeCells count="18">
    <mergeCell ref="A2:N2"/>
    <mergeCell ref="A4:N5"/>
    <mergeCell ref="A6:C6"/>
    <mergeCell ref="D6:N6"/>
    <mergeCell ref="A7:C7"/>
    <mergeCell ref="D7:N7"/>
    <mergeCell ref="A8:C8"/>
    <mergeCell ref="D8:N8"/>
    <mergeCell ref="A9:C9"/>
    <mergeCell ref="D9:N9"/>
    <mergeCell ref="A10:C10"/>
    <mergeCell ref="D10:N10"/>
    <mergeCell ref="A23:N23"/>
    <mergeCell ref="A24:N24"/>
    <mergeCell ref="A25:N25"/>
    <mergeCell ref="A26:N26"/>
    <mergeCell ref="B29:D29"/>
    <mergeCell ref="K29:N29"/>
  </mergeCells>
  <pageMargins left="0.511811024" right="0.511811024" top="0.78740157499999996" bottom="0.78740157499999996" header="0.31496062000000002" footer="0.31496062000000002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7"/>
  <sheetViews>
    <sheetView topLeftCell="A34" zoomScale="120" zoomScaleNormal="120" workbookViewId="0">
      <selection activeCell="F53" sqref="F53"/>
    </sheetView>
  </sheetViews>
  <sheetFormatPr defaultRowHeight="15" x14ac:dyDescent="0.25"/>
  <cols>
    <col min="1" max="1" width="9.140625" style="112"/>
    <col min="2" max="2" width="18.5703125" style="112" customWidth="1"/>
    <col min="3" max="3" width="15.28515625" style="112" bestFit="1" customWidth="1"/>
    <col min="4" max="4" width="14.5703125" style="112" customWidth="1"/>
    <col min="5" max="5" width="39.42578125" style="112" customWidth="1"/>
    <col min="6" max="6" width="21.5703125" style="112" customWidth="1"/>
    <col min="7" max="7" width="16.140625" style="112" customWidth="1"/>
    <col min="8" max="8" width="17.5703125" style="112" customWidth="1"/>
    <col min="9" max="9" width="9.140625" style="112"/>
    <col min="10" max="10" width="13" style="112" customWidth="1"/>
    <col min="11" max="11" width="20.28515625" style="112" customWidth="1"/>
    <col min="12" max="12" width="16.28515625" style="112" customWidth="1"/>
    <col min="13" max="13" width="58" style="112" customWidth="1"/>
    <col min="14" max="16384" width="9.140625" style="112"/>
  </cols>
  <sheetData>
    <row r="1" spans="1:8" ht="22.5" x14ac:dyDescent="0.25">
      <c r="A1" s="352" t="s">
        <v>0</v>
      </c>
      <c r="B1" s="353"/>
      <c r="C1" s="353"/>
      <c r="D1" s="353"/>
      <c r="E1" s="353"/>
      <c r="F1" s="353"/>
      <c r="G1" s="353"/>
      <c r="H1" s="354"/>
    </row>
    <row r="2" spans="1:8" ht="15.75" thickBot="1" x14ac:dyDescent="0.3">
      <c r="A2" s="355" t="s">
        <v>42</v>
      </c>
      <c r="B2" s="356"/>
      <c r="C2" s="356"/>
      <c r="D2" s="356"/>
      <c r="E2" s="356"/>
      <c r="F2" s="356"/>
      <c r="G2" s="356"/>
      <c r="H2" s="357"/>
    </row>
    <row r="3" spans="1:8" ht="15.75" thickBot="1" x14ac:dyDescent="0.3">
      <c r="A3" s="358" t="s">
        <v>72</v>
      </c>
      <c r="B3" s="359"/>
      <c r="C3" s="359"/>
      <c r="D3" s="359"/>
      <c r="E3" s="359"/>
      <c r="F3" s="359"/>
      <c r="G3" s="359"/>
      <c r="H3" s="360"/>
    </row>
    <row r="4" spans="1:8" x14ac:dyDescent="0.25">
      <c r="A4" s="358"/>
      <c r="B4" s="359"/>
      <c r="C4" s="359"/>
      <c r="D4" s="359"/>
      <c r="E4" s="359"/>
      <c r="F4" s="359"/>
      <c r="G4" s="359"/>
      <c r="H4" s="360"/>
    </row>
    <row r="5" spans="1:8" x14ac:dyDescent="0.25">
      <c r="A5" s="337" t="s">
        <v>1</v>
      </c>
      <c r="B5" s="338"/>
      <c r="C5" s="338"/>
      <c r="D5" s="361" t="s">
        <v>240</v>
      </c>
      <c r="E5" s="361"/>
      <c r="F5" s="361"/>
      <c r="G5" s="361"/>
      <c r="H5" s="336"/>
    </row>
    <row r="6" spans="1:8" x14ac:dyDescent="0.25">
      <c r="A6" s="337" t="s">
        <v>2</v>
      </c>
      <c r="B6" s="338"/>
      <c r="C6" s="338"/>
      <c r="D6" s="335" t="s">
        <v>3</v>
      </c>
      <c r="E6" s="335"/>
      <c r="F6" s="335"/>
      <c r="G6" s="335"/>
      <c r="H6" s="336"/>
    </row>
    <row r="7" spans="1:8" x14ac:dyDescent="0.25">
      <c r="A7" s="337" t="s">
        <v>4</v>
      </c>
      <c r="B7" s="338"/>
      <c r="C7" s="338"/>
      <c r="D7" s="335" t="s">
        <v>106</v>
      </c>
      <c r="E7" s="335"/>
      <c r="F7" s="335"/>
      <c r="G7" s="335"/>
      <c r="H7" s="336"/>
    </row>
    <row r="8" spans="1:8" x14ac:dyDescent="0.25">
      <c r="A8" s="337" t="s">
        <v>5</v>
      </c>
      <c r="B8" s="338"/>
      <c r="C8" s="338"/>
      <c r="D8" s="335" t="s">
        <v>52</v>
      </c>
      <c r="E8" s="335"/>
      <c r="F8" s="335"/>
      <c r="G8" s="335"/>
      <c r="H8" s="336"/>
    </row>
    <row r="9" spans="1:8" ht="15.75" thickBot="1" x14ac:dyDescent="0.3">
      <c r="A9" s="339" t="s">
        <v>6</v>
      </c>
      <c r="B9" s="340"/>
      <c r="C9" s="340"/>
      <c r="D9" s="341" t="s">
        <v>107</v>
      </c>
      <c r="E9" s="341"/>
      <c r="F9" s="341"/>
      <c r="G9" s="341"/>
      <c r="H9" s="342"/>
    </row>
    <row r="10" spans="1:8" ht="15.75" customHeight="1" thickBot="1" x14ac:dyDescent="0.3">
      <c r="A10" s="222"/>
      <c r="B10" s="240"/>
      <c r="C10" s="240"/>
      <c r="D10" s="240"/>
      <c r="E10" s="371" t="s">
        <v>43</v>
      </c>
      <c r="F10" s="371"/>
      <c r="G10" s="371"/>
      <c r="H10" s="372"/>
    </row>
    <row r="11" spans="1:8" x14ac:dyDescent="0.25">
      <c r="A11" s="102" t="s">
        <v>7</v>
      </c>
      <c r="B11" s="103" t="s">
        <v>44</v>
      </c>
      <c r="C11" s="103" t="s">
        <v>45</v>
      </c>
      <c r="D11" s="103" t="s">
        <v>46</v>
      </c>
      <c r="E11" s="103" t="s">
        <v>47</v>
      </c>
      <c r="F11" s="103" t="s">
        <v>48</v>
      </c>
      <c r="G11" s="103" t="s">
        <v>49</v>
      </c>
      <c r="H11" s="105" t="s">
        <v>50</v>
      </c>
    </row>
    <row r="12" spans="1:8" ht="15" customHeight="1" x14ac:dyDescent="0.25">
      <c r="A12" s="66" t="s">
        <v>51</v>
      </c>
      <c r="B12" s="50" t="s">
        <v>21</v>
      </c>
      <c r="C12" s="50" t="s">
        <v>33</v>
      </c>
      <c r="D12" s="50" t="s">
        <v>52</v>
      </c>
      <c r="E12" s="50" t="s">
        <v>53</v>
      </c>
      <c r="F12" s="50" t="s">
        <v>54</v>
      </c>
      <c r="G12" s="50" t="s">
        <v>55</v>
      </c>
      <c r="H12" s="67" t="s">
        <v>56</v>
      </c>
    </row>
    <row r="13" spans="1:8" x14ac:dyDescent="0.25">
      <c r="A13" s="66"/>
      <c r="B13" s="50"/>
      <c r="C13" s="50"/>
      <c r="D13" s="50"/>
      <c r="E13" s="50"/>
      <c r="F13" s="50" t="s">
        <v>57</v>
      </c>
      <c r="G13" s="50" t="s">
        <v>58</v>
      </c>
      <c r="H13" s="67" t="s">
        <v>59</v>
      </c>
    </row>
    <row r="14" spans="1:8" x14ac:dyDescent="0.25">
      <c r="A14" s="66"/>
      <c r="B14" s="50"/>
      <c r="C14" s="50"/>
      <c r="D14" s="50"/>
      <c r="E14" s="50"/>
      <c r="F14" s="50" t="s">
        <v>73</v>
      </c>
      <c r="G14" s="50" t="s">
        <v>60</v>
      </c>
      <c r="H14" s="67" t="s">
        <v>56</v>
      </c>
    </row>
    <row r="15" spans="1:8" ht="15.75" thickBot="1" x14ac:dyDescent="0.3">
      <c r="A15" s="223"/>
      <c r="B15" s="224"/>
      <c r="C15" s="224"/>
      <c r="D15" s="224"/>
      <c r="E15" s="225"/>
      <c r="F15" s="224"/>
      <c r="G15" s="224" t="s">
        <v>73</v>
      </c>
      <c r="H15" s="226" t="s">
        <v>61</v>
      </c>
    </row>
    <row r="16" spans="1:8" x14ac:dyDescent="0.25">
      <c r="A16" s="275">
        <v>1</v>
      </c>
      <c r="B16" s="276" t="s">
        <v>167</v>
      </c>
      <c r="C16" s="277" t="s">
        <v>168</v>
      </c>
      <c r="D16" s="278">
        <v>30573</v>
      </c>
      <c r="E16" s="279" t="s">
        <v>253</v>
      </c>
      <c r="F16" s="120">
        <v>109</v>
      </c>
      <c r="G16" s="257">
        <v>19500</v>
      </c>
      <c r="H16" s="280" t="s">
        <v>116</v>
      </c>
    </row>
    <row r="17" spans="1:8" x14ac:dyDescent="0.25">
      <c r="A17" s="228">
        <v>2</v>
      </c>
      <c r="B17" s="281" t="s">
        <v>171</v>
      </c>
      <c r="C17" s="264" t="s">
        <v>172</v>
      </c>
      <c r="D17" s="259">
        <v>30728</v>
      </c>
      <c r="E17" s="333" t="s">
        <v>87</v>
      </c>
      <c r="F17" s="333"/>
      <c r="G17" s="333"/>
      <c r="H17" s="334"/>
    </row>
    <row r="18" spans="1:8" x14ac:dyDescent="0.25">
      <c r="A18" s="228">
        <v>3</v>
      </c>
      <c r="B18" s="264" t="s">
        <v>178</v>
      </c>
      <c r="C18" s="264" t="s">
        <v>179</v>
      </c>
      <c r="D18" s="259">
        <v>31000</v>
      </c>
      <c r="E18" s="333" t="s">
        <v>87</v>
      </c>
      <c r="F18" s="333"/>
      <c r="G18" s="333"/>
      <c r="H18" s="334"/>
    </row>
    <row r="19" spans="1:8" x14ac:dyDescent="0.25">
      <c r="A19" s="228">
        <v>4</v>
      </c>
      <c r="B19" s="281" t="s">
        <v>182</v>
      </c>
      <c r="C19" s="264" t="s">
        <v>183</v>
      </c>
      <c r="D19" s="259">
        <v>31123</v>
      </c>
      <c r="E19" s="333" t="s">
        <v>87</v>
      </c>
      <c r="F19" s="333"/>
      <c r="G19" s="333"/>
      <c r="H19" s="334"/>
    </row>
    <row r="20" spans="1:8" ht="19.5" x14ac:dyDescent="0.25">
      <c r="A20" s="228">
        <v>5</v>
      </c>
      <c r="B20" s="281" t="s">
        <v>186</v>
      </c>
      <c r="C20" s="264" t="s">
        <v>128</v>
      </c>
      <c r="D20" s="259">
        <v>31128</v>
      </c>
      <c r="E20" s="282" t="s">
        <v>254</v>
      </c>
      <c r="F20" s="259">
        <v>480</v>
      </c>
      <c r="G20" s="260">
        <v>12000</v>
      </c>
      <c r="H20" s="283" t="s">
        <v>83</v>
      </c>
    </row>
    <row r="21" spans="1:8" x14ac:dyDescent="0.25">
      <c r="A21" s="228">
        <v>6</v>
      </c>
      <c r="B21" s="264" t="s">
        <v>255</v>
      </c>
      <c r="C21" s="264" t="s">
        <v>188</v>
      </c>
      <c r="D21" s="259">
        <v>31145</v>
      </c>
      <c r="E21" s="333" t="s">
        <v>87</v>
      </c>
      <c r="F21" s="333"/>
      <c r="G21" s="333"/>
      <c r="H21" s="334"/>
    </row>
    <row r="22" spans="1:8" ht="19.5" x14ac:dyDescent="0.25">
      <c r="A22" s="228">
        <v>7</v>
      </c>
      <c r="B22" s="281" t="s">
        <v>191</v>
      </c>
      <c r="C22" s="264" t="s">
        <v>192</v>
      </c>
      <c r="D22" s="259">
        <v>31146</v>
      </c>
      <c r="E22" s="333" t="s">
        <v>87</v>
      </c>
      <c r="F22" s="333"/>
      <c r="G22" s="333"/>
      <c r="H22" s="334"/>
    </row>
    <row r="23" spans="1:8" ht="15" customHeight="1" x14ac:dyDescent="0.25">
      <c r="A23" s="368" t="s">
        <v>276</v>
      </c>
      <c r="B23" s="365" t="s">
        <v>256</v>
      </c>
      <c r="C23" s="365" t="s">
        <v>257</v>
      </c>
      <c r="D23" s="362" t="s">
        <v>258</v>
      </c>
      <c r="E23" s="282" t="s">
        <v>259</v>
      </c>
      <c r="F23" s="259">
        <v>72</v>
      </c>
      <c r="G23" s="260">
        <v>18000</v>
      </c>
      <c r="H23" s="283" t="s">
        <v>116</v>
      </c>
    </row>
    <row r="24" spans="1:8" x14ac:dyDescent="0.25">
      <c r="A24" s="369"/>
      <c r="B24" s="366"/>
      <c r="C24" s="366"/>
      <c r="D24" s="363"/>
      <c r="E24" s="282" t="s">
        <v>260</v>
      </c>
      <c r="F24" s="259">
        <v>384</v>
      </c>
      <c r="G24" s="260">
        <v>90000</v>
      </c>
      <c r="H24" s="283" t="s">
        <v>116</v>
      </c>
    </row>
    <row r="25" spans="1:8" x14ac:dyDescent="0.25">
      <c r="A25" s="369"/>
      <c r="B25" s="366"/>
      <c r="C25" s="366"/>
      <c r="D25" s="363"/>
      <c r="E25" s="268" t="s">
        <v>244</v>
      </c>
      <c r="F25" s="259">
        <f>48+240</f>
        <v>288</v>
      </c>
      <c r="G25" s="260">
        <v>45000</v>
      </c>
      <c r="H25" s="283" t="s">
        <v>116</v>
      </c>
    </row>
    <row r="26" spans="1:8" x14ac:dyDescent="0.25">
      <c r="A26" s="369"/>
      <c r="B26" s="366"/>
      <c r="C26" s="366"/>
      <c r="D26" s="363"/>
      <c r="E26" s="268" t="s">
        <v>278</v>
      </c>
      <c r="F26" s="259">
        <v>80</v>
      </c>
      <c r="G26" s="260">
        <v>12500</v>
      </c>
      <c r="H26" s="283" t="s">
        <v>116</v>
      </c>
    </row>
    <row r="27" spans="1:8" x14ac:dyDescent="0.25">
      <c r="A27" s="370"/>
      <c r="B27" s="367"/>
      <c r="C27" s="367"/>
      <c r="D27" s="364"/>
      <c r="E27" s="268" t="s">
        <v>279</v>
      </c>
      <c r="F27" s="259">
        <v>48</v>
      </c>
      <c r="G27" s="260">
        <v>9000</v>
      </c>
      <c r="H27" s="283" t="s">
        <v>116</v>
      </c>
    </row>
    <row r="28" spans="1:8" ht="15" customHeight="1" x14ac:dyDescent="0.25">
      <c r="A28" s="368" t="s">
        <v>277</v>
      </c>
      <c r="B28" s="365" t="s">
        <v>261</v>
      </c>
      <c r="C28" s="365" t="s">
        <v>262</v>
      </c>
      <c r="D28" s="362" t="s">
        <v>263</v>
      </c>
      <c r="E28" s="282" t="s">
        <v>265</v>
      </c>
      <c r="F28" s="259">
        <v>384</v>
      </c>
      <c r="G28" s="260">
        <v>15192.9</v>
      </c>
      <c r="H28" s="283" t="s">
        <v>116</v>
      </c>
    </row>
    <row r="29" spans="1:8" x14ac:dyDescent="0.25">
      <c r="A29" s="369"/>
      <c r="B29" s="366"/>
      <c r="C29" s="366"/>
      <c r="D29" s="363"/>
      <c r="E29" s="282" t="s">
        <v>264</v>
      </c>
      <c r="F29" s="259">
        <v>384</v>
      </c>
      <c r="G29" s="260">
        <v>96000</v>
      </c>
      <c r="H29" s="283" t="s">
        <v>116</v>
      </c>
    </row>
    <row r="30" spans="1:8" x14ac:dyDescent="0.25">
      <c r="A30" s="369"/>
      <c r="B30" s="366"/>
      <c r="C30" s="366"/>
      <c r="D30" s="363"/>
      <c r="E30" s="282" t="s">
        <v>266</v>
      </c>
      <c r="F30" s="259">
        <v>384</v>
      </c>
      <c r="G30" s="260">
        <v>96000</v>
      </c>
      <c r="H30" s="283" t="s">
        <v>116</v>
      </c>
    </row>
    <row r="31" spans="1:8" x14ac:dyDescent="0.25">
      <c r="A31" s="370"/>
      <c r="B31" s="367"/>
      <c r="C31" s="367"/>
      <c r="D31" s="364"/>
      <c r="E31" s="273" t="s">
        <v>267</v>
      </c>
      <c r="F31" s="259">
        <v>384</v>
      </c>
      <c r="G31" s="260">
        <v>120000</v>
      </c>
      <c r="H31" s="283" t="s">
        <v>116</v>
      </c>
    </row>
    <row r="32" spans="1:8" ht="22.5" customHeight="1" x14ac:dyDescent="0.25">
      <c r="A32" s="228">
        <v>10</v>
      </c>
      <c r="B32" s="281" t="s">
        <v>268</v>
      </c>
      <c r="C32" s="264" t="s">
        <v>140</v>
      </c>
      <c r="D32" s="259">
        <v>31698</v>
      </c>
      <c r="E32" s="273" t="s">
        <v>139</v>
      </c>
      <c r="F32" s="259">
        <v>224</v>
      </c>
      <c r="G32" s="260">
        <v>56000</v>
      </c>
      <c r="H32" s="283" t="s">
        <v>116</v>
      </c>
    </row>
    <row r="33" spans="1:13" x14ac:dyDescent="0.25">
      <c r="A33" s="377">
        <v>11</v>
      </c>
      <c r="B33" s="375" t="s">
        <v>202</v>
      </c>
      <c r="C33" s="375" t="s">
        <v>203</v>
      </c>
      <c r="D33" s="373">
        <v>31757</v>
      </c>
      <c r="E33" s="273" t="s">
        <v>205</v>
      </c>
      <c r="F33" s="259">
        <v>140</v>
      </c>
      <c r="G33" s="260">
        <v>31800</v>
      </c>
      <c r="H33" s="283" t="s">
        <v>83</v>
      </c>
    </row>
    <row r="34" spans="1:13" x14ac:dyDescent="0.25">
      <c r="A34" s="378"/>
      <c r="B34" s="376"/>
      <c r="C34" s="376"/>
      <c r="D34" s="374"/>
      <c r="E34" s="273" t="s">
        <v>280</v>
      </c>
      <c r="F34" s="259">
        <v>80</v>
      </c>
      <c r="G34" s="260">
        <v>10000</v>
      </c>
      <c r="H34" s="283" t="s">
        <v>83</v>
      </c>
    </row>
    <row r="35" spans="1:13" x14ac:dyDescent="0.25">
      <c r="A35" s="228">
        <v>12</v>
      </c>
      <c r="B35" s="264" t="s">
        <v>206</v>
      </c>
      <c r="C35" s="264" t="s">
        <v>207</v>
      </c>
      <c r="D35" s="264">
        <v>31842</v>
      </c>
      <c r="E35" s="333" t="s">
        <v>87</v>
      </c>
      <c r="F35" s="333"/>
      <c r="G35" s="333"/>
      <c r="H35" s="334"/>
    </row>
    <row r="36" spans="1:13" x14ac:dyDescent="0.25">
      <c r="A36" s="228">
        <v>13</v>
      </c>
      <c r="B36" s="264" t="s">
        <v>210</v>
      </c>
      <c r="C36" s="264" t="s">
        <v>211</v>
      </c>
      <c r="D36" s="259">
        <v>31858</v>
      </c>
      <c r="E36" s="269" t="s">
        <v>281</v>
      </c>
      <c r="F36" s="259">
        <v>208</v>
      </c>
      <c r="G36" s="260">
        <v>53095.81</v>
      </c>
      <c r="H36" s="283" t="s">
        <v>83</v>
      </c>
    </row>
    <row r="37" spans="1:13" x14ac:dyDescent="0.25">
      <c r="A37" s="228">
        <v>14</v>
      </c>
      <c r="B37" s="264" t="s">
        <v>214</v>
      </c>
      <c r="C37" s="264" t="s">
        <v>215</v>
      </c>
      <c r="D37" s="259">
        <v>31871</v>
      </c>
      <c r="E37" s="269" t="s">
        <v>282</v>
      </c>
      <c r="F37" s="259">
        <v>120</v>
      </c>
      <c r="G37" s="260">
        <v>12200</v>
      </c>
      <c r="H37" s="283" t="s">
        <v>116</v>
      </c>
    </row>
    <row r="38" spans="1:13" x14ac:dyDescent="0.25">
      <c r="A38" s="228"/>
      <c r="B38" s="264"/>
      <c r="C38" s="264"/>
      <c r="D38" s="259"/>
      <c r="E38" s="269" t="s">
        <v>247</v>
      </c>
      <c r="F38" s="259">
        <v>120</v>
      </c>
      <c r="G38" s="260">
        <v>18000</v>
      </c>
      <c r="H38" s="283" t="s">
        <v>116</v>
      </c>
    </row>
    <row r="39" spans="1:13" s="274" customFormat="1" ht="14.25" x14ac:dyDescent="0.2">
      <c r="A39" s="228"/>
      <c r="B39" s="264"/>
      <c r="C39" s="264"/>
      <c r="D39" s="259"/>
      <c r="E39" s="269" t="s">
        <v>154</v>
      </c>
      <c r="F39" s="259">
        <v>120</v>
      </c>
      <c r="G39" s="260">
        <v>22500</v>
      </c>
      <c r="H39" s="283" t="s">
        <v>116</v>
      </c>
    </row>
    <row r="40" spans="1:13" x14ac:dyDescent="0.25">
      <c r="A40" s="228">
        <v>15</v>
      </c>
      <c r="B40" s="264" t="s">
        <v>269</v>
      </c>
      <c r="C40" s="264" t="s">
        <v>217</v>
      </c>
      <c r="D40" s="259">
        <v>31896</v>
      </c>
      <c r="E40" s="333" t="s">
        <v>87</v>
      </c>
      <c r="F40" s="333"/>
      <c r="G40" s="333"/>
      <c r="H40" s="334"/>
    </row>
    <row r="41" spans="1:13" x14ac:dyDescent="0.25">
      <c r="A41" s="377">
        <v>16</v>
      </c>
      <c r="B41" s="375" t="s">
        <v>220</v>
      </c>
      <c r="C41" s="375" t="s">
        <v>221</v>
      </c>
      <c r="D41" s="373">
        <v>31902</v>
      </c>
      <c r="E41" s="273" t="s">
        <v>139</v>
      </c>
      <c r="F41" s="259">
        <v>20</v>
      </c>
      <c r="G41" s="260">
        <v>31000</v>
      </c>
      <c r="H41" s="283" t="s">
        <v>116</v>
      </c>
    </row>
    <row r="42" spans="1:13" x14ac:dyDescent="0.25">
      <c r="A42" s="378"/>
      <c r="B42" s="376"/>
      <c r="C42" s="376"/>
      <c r="D42" s="374"/>
      <c r="E42" s="270" t="s">
        <v>283</v>
      </c>
      <c r="F42" s="259">
        <v>120</v>
      </c>
      <c r="G42" s="260">
        <v>11000</v>
      </c>
      <c r="H42" s="283" t="s">
        <v>116</v>
      </c>
    </row>
    <row r="43" spans="1:13" x14ac:dyDescent="0.25">
      <c r="A43" s="228">
        <v>17</v>
      </c>
      <c r="B43" s="264" t="s">
        <v>223</v>
      </c>
      <c r="C43" s="264" t="s">
        <v>224</v>
      </c>
      <c r="D43" s="259">
        <v>31920</v>
      </c>
      <c r="E43" s="269" t="s">
        <v>281</v>
      </c>
      <c r="F43" s="259">
        <v>128</v>
      </c>
      <c r="G43" s="260">
        <v>26666.67</v>
      </c>
      <c r="H43" s="283" t="s">
        <v>83</v>
      </c>
    </row>
    <row r="44" spans="1:13" x14ac:dyDescent="0.25">
      <c r="A44" s="228">
        <v>18</v>
      </c>
      <c r="B44" s="284" t="s">
        <v>228</v>
      </c>
      <c r="C44" s="284" t="s">
        <v>135</v>
      </c>
      <c r="D44" s="284">
        <v>32666</v>
      </c>
      <c r="E44" s="349" t="s">
        <v>87</v>
      </c>
      <c r="F44" s="350"/>
      <c r="G44" s="350"/>
      <c r="H44" s="351"/>
    </row>
    <row r="45" spans="1:13" ht="15.75" thickBot="1" x14ac:dyDescent="0.3">
      <c r="A45" s="239">
        <v>19</v>
      </c>
      <c r="B45" s="210" t="s">
        <v>227</v>
      </c>
      <c r="C45" s="210" t="s">
        <v>138</v>
      </c>
      <c r="D45" s="210">
        <v>32731</v>
      </c>
      <c r="E45" s="346" t="s">
        <v>87</v>
      </c>
      <c r="F45" s="347"/>
      <c r="G45" s="347"/>
      <c r="H45" s="348"/>
      <c r="M45" s="227"/>
    </row>
    <row r="46" spans="1:13" x14ac:dyDescent="0.25">
      <c r="A46" s="229" t="s">
        <v>249</v>
      </c>
      <c r="B46" s="230"/>
      <c r="C46" s="230"/>
      <c r="D46" s="230"/>
      <c r="E46" s="230"/>
      <c r="F46" s="230"/>
      <c r="G46" s="230"/>
      <c r="H46" s="231"/>
      <c r="M46" s="227"/>
    </row>
    <row r="47" spans="1:13" x14ac:dyDescent="0.25">
      <c r="A47" s="75" t="s">
        <v>250</v>
      </c>
      <c r="B47" s="36"/>
      <c r="C47" s="36"/>
      <c r="D47" s="36"/>
      <c r="E47" s="36"/>
      <c r="F47" s="36"/>
      <c r="G47" s="36"/>
      <c r="H47" s="74"/>
      <c r="M47" s="227"/>
    </row>
    <row r="48" spans="1:13" x14ac:dyDescent="0.25">
      <c r="A48" s="75" t="s">
        <v>251</v>
      </c>
      <c r="B48" s="36"/>
      <c r="C48" s="36"/>
      <c r="D48" s="36"/>
      <c r="E48" s="36"/>
      <c r="F48" s="36"/>
      <c r="G48" s="36"/>
      <c r="H48" s="74"/>
      <c r="M48" s="227"/>
    </row>
    <row r="49" spans="1:8" x14ac:dyDescent="0.25">
      <c r="A49" s="59" t="s">
        <v>252</v>
      </c>
      <c r="B49" s="36"/>
      <c r="C49" s="36"/>
      <c r="D49" s="36"/>
      <c r="E49" s="36"/>
      <c r="F49" s="36"/>
      <c r="G49" s="36"/>
      <c r="H49" s="74"/>
    </row>
    <row r="50" spans="1:8" x14ac:dyDescent="0.25">
      <c r="A50" s="343" t="s">
        <v>62</v>
      </c>
      <c r="B50" s="344"/>
      <c r="C50" s="344"/>
      <c r="D50" s="344"/>
      <c r="E50" s="344"/>
      <c r="F50" s="344"/>
      <c r="G50" s="344"/>
      <c r="H50" s="345"/>
    </row>
    <row r="51" spans="1:8" x14ac:dyDescent="0.25">
      <c r="A51" s="222"/>
      <c r="B51" s="240"/>
      <c r="C51" s="240"/>
      <c r="D51" s="240"/>
      <c r="E51" s="240"/>
      <c r="F51" s="240"/>
      <c r="G51" s="240"/>
      <c r="H51" s="77"/>
    </row>
    <row r="52" spans="1:8" x14ac:dyDescent="0.25">
      <c r="A52" s="76" t="s">
        <v>63</v>
      </c>
      <c r="B52" s="56" t="s">
        <v>64</v>
      </c>
      <c r="C52" s="56"/>
      <c r="D52" s="56"/>
      <c r="E52" s="56"/>
      <c r="F52" s="56" t="s">
        <v>65</v>
      </c>
      <c r="G52" s="56"/>
      <c r="H52" s="77"/>
    </row>
    <row r="53" spans="1:8" x14ac:dyDescent="0.25">
      <c r="A53" s="78"/>
      <c r="B53" s="36" t="s">
        <v>40</v>
      </c>
      <c r="C53" s="56"/>
      <c r="D53" s="56"/>
      <c r="E53" s="56"/>
      <c r="F53" s="36" t="s">
        <v>284</v>
      </c>
      <c r="G53" s="56"/>
      <c r="H53" s="77"/>
    </row>
    <row r="54" spans="1:8" x14ac:dyDescent="0.25">
      <c r="A54" s="78"/>
      <c r="B54" s="41" t="s">
        <v>88</v>
      </c>
      <c r="C54" s="42"/>
      <c r="D54" s="42"/>
      <c r="E54" s="56"/>
      <c r="F54" s="42" t="s">
        <v>89</v>
      </c>
      <c r="G54" s="56"/>
      <c r="H54" s="77"/>
    </row>
    <row r="55" spans="1:8" x14ac:dyDescent="0.25">
      <c r="A55" s="78"/>
      <c r="B55" s="42" t="s">
        <v>90</v>
      </c>
      <c r="C55" s="42" t="s">
        <v>38</v>
      </c>
      <c r="D55" s="42" t="s">
        <v>91</v>
      </c>
      <c r="E55" s="56"/>
      <c r="F55" s="42" t="s">
        <v>92</v>
      </c>
      <c r="G55" s="56"/>
      <c r="H55" s="77"/>
    </row>
    <row r="56" spans="1:8" x14ac:dyDescent="0.25">
      <c r="A56" s="78"/>
      <c r="B56" s="56"/>
      <c r="C56" s="56"/>
      <c r="D56" s="56"/>
      <c r="E56" s="56"/>
      <c r="F56" s="56"/>
      <c r="G56" s="56"/>
      <c r="H56" s="77"/>
    </row>
    <row r="57" spans="1:8" ht="15.75" thickBot="1" x14ac:dyDescent="0.3">
      <c r="A57" s="79"/>
      <c r="B57" s="81"/>
      <c r="C57" s="81"/>
      <c r="D57" s="81"/>
      <c r="E57" s="81"/>
      <c r="F57" s="81"/>
      <c r="G57" s="81"/>
      <c r="H57" s="82"/>
    </row>
  </sheetData>
  <mergeCells count="40">
    <mergeCell ref="D41:D42"/>
    <mergeCell ref="C41:C42"/>
    <mergeCell ref="B41:B42"/>
    <mergeCell ref="A41:A42"/>
    <mergeCell ref="E17:H17"/>
    <mergeCell ref="A33:A34"/>
    <mergeCell ref="B33:B34"/>
    <mergeCell ref="C33:C34"/>
    <mergeCell ref="D33:D34"/>
    <mergeCell ref="A28:A31"/>
    <mergeCell ref="B28:B31"/>
    <mergeCell ref="C28:C31"/>
    <mergeCell ref="D28:D31"/>
    <mergeCell ref="E22:H22"/>
    <mergeCell ref="E35:H35"/>
    <mergeCell ref="E40:H40"/>
    <mergeCell ref="A50:H50"/>
    <mergeCell ref="E45:H45"/>
    <mergeCell ref="E44:H44"/>
    <mergeCell ref="A1:H1"/>
    <mergeCell ref="A2:H2"/>
    <mergeCell ref="A3:H4"/>
    <mergeCell ref="A5:C5"/>
    <mergeCell ref="D5:H5"/>
    <mergeCell ref="A6:C6"/>
    <mergeCell ref="D6:H6"/>
    <mergeCell ref="D23:D27"/>
    <mergeCell ref="C23:C27"/>
    <mergeCell ref="B23:B27"/>
    <mergeCell ref="A23:A27"/>
    <mergeCell ref="E10:H10"/>
    <mergeCell ref="A7:C7"/>
    <mergeCell ref="E18:H18"/>
    <mergeCell ref="E19:H19"/>
    <mergeCell ref="E21:H21"/>
    <mergeCell ref="D7:H7"/>
    <mergeCell ref="A8:C8"/>
    <mergeCell ref="D8:H8"/>
    <mergeCell ref="A9:C9"/>
    <mergeCell ref="D9:H9"/>
  </mergeCells>
  <pageMargins left="0.7" right="0.7" top="0.75" bottom="0.75" header="0.3" footer="0.3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9"/>
  <sheetViews>
    <sheetView topLeftCell="A28" zoomScale="120" zoomScaleNormal="120" workbookViewId="0">
      <selection activeCell="A41" sqref="A41"/>
    </sheetView>
  </sheetViews>
  <sheetFormatPr defaultRowHeight="15" x14ac:dyDescent="0.25"/>
  <cols>
    <col min="1" max="1" width="6.85546875" style="112" customWidth="1"/>
    <col min="2" max="2" width="13.140625" style="112" customWidth="1"/>
    <col min="3" max="3" width="15.28515625" style="112" bestFit="1" customWidth="1"/>
    <col min="4" max="4" width="10.28515625" style="112" customWidth="1"/>
    <col min="5" max="5" width="39.5703125" style="112" customWidth="1"/>
    <col min="6" max="6" width="20.85546875" style="112" customWidth="1"/>
    <col min="7" max="7" width="16.140625" style="112" customWidth="1"/>
    <col min="8" max="8" width="17.5703125" style="112" customWidth="1"/>
    <col min="9" max="16384" width="9.140625" style="112"/>
  </cols>
  <sheetData>
    <row r="1" spans="1:8" ht="22.5" x14ac:dyDescent="0.25">
      <c r="A1" s="352" t="s">
        <v>0</v>
      </c>
      <c r="B1" s="353"/>
      <c r="C1" s="353"/>
      <c r="D1" s="353"/>
      <c r="E1" s="353"/>
      <c r="F1" s="353"/>
      <c r="G1" s="353"/>
      <c r="H1" s="354"/>
    </row>
    <row r="2" spans="1:8" ht="15.75" thickBot="1" x14ac:dyDescent="0.3">
      <c r="A2" s="379" t="s">
        <v>42</v>
      </c>
      <c r="B2" s="380"/>
      <c r="C2" s="380"/>
      <c r="D2" s="380"/>
      <c r="E2" s="380"/>
      <c r="F2" s="380"/>
      <c r="G2" s="380"/>
      <c r="H2" s="381"/>
    </row>
    <row r="3" spans="1:8" ht="15.75" thickBot="1" x14ac:dyDescent="0.3">
      <c r="A3" s="382" t="s">
        <v>72</v>
      </c>
      <c r="B3" s="383"/>
      <c r="C3" s="383"/>
      <c r="D3" s="383"/>
      <c r="E3" s="383"/>
      <c r="F3" s="383"/>
      <c r="G3" s="383"/>
      <c r="H3" s="384"/>
    </row>
    <row r="4" spans="1:8" x14ac:dyDescent="0.25">
      <c r="A4" s="358"/>
      <c r="B4" s="359"/>
      <c r="C4" s="359"/>
      <c r="D4" s="359"/>
      <c r="E4" s="359"/>
      <c r="F4" s="359"/>
      <c r="G4" s="359"/>
      <c r="H4" s="360"/>
    </row>
    <row r="5" spans="1:8" x14ac:dyDescent="0.25">
      <c r="A5" s="337" t="s">
        <v>1</v>
      </c>
      <c r="B5" s="338"/>
      <c r="C5" s="338"/>
      <c r="D5" s="361" t="s">
        <v>240</v>
      </c>
      <c r="E5" s="361"/>
      <c r="F5" s="361"/>
      <c r="G5" s="361"/>
      <c r="H5" s="336"/>
    </row>
    <row r="6" spans="1:8" x14ac:dyDescent="0.25">
      <c r="A6" s="337" t="s">
        <v>2</v>
      </c>
      <c r="B6" s="338"/>
      <c r="C6" s="338"/>
      <c r="D6" s="335" t="s">
        <v>3</v>
      </c>
      <c r="E6" s="335"/>
      <c r="F6" s="335"/>
      <c r="G6" s="335"/>
      <c r="H6" s="336"/>
    </row>
    <row r="7" spans="1:8" x14ac:dyDescent="0.25">
      <c r="A7" s="337" t="s">
        <v>4</v>
      </c>
      <c r="B7" s="338"/>
      <c r="C7" s="338"/>
      <c r="D7" s="335" t="s">
        <v>106</v>
      </c>
      <c r="E7" s="335"/>
      <c r="F7" s="335"/>
      <c r="G7" s="335"/>
      <c r="H7" s="336"/>
    </row>
    <row r="8" spans="1:8" x14ac:dyDescent="0.25">
      <c r="A8" s="337" t="s">
        <v>5</v>
      </c>
      <c r="B8" s="338"/>
      <c r="C8" s="338"/>
      <c r="D8" s="335" t="s">
        <v>52</v>
      </c>
      <c r="E8" s="335"/>
      <c r="F8" s="335"/>
      <c r="G8" s="335"/>
      <c r="H8" s="336"/>
    </row>
    <row r="9" spans="1:8" ht="15.75" thickBot="1" x14ac:dyDescent="0.3">
      <c r="A9" s="339" t="s">
        <v>6</v>
      </c>
      <c r="B9" s="340"/>
      <c r="C9" s="340"/>
      <c r="D9" s="341" t="s">
        <v>107</v>
      </c>
      <c r="E9" s="341"/>
      <c r="F9" s="341"/>
      <c r="G9" s="341"/>
      <c r="H9" s="342"/>
    </row>
    <row r="10" spans="1:8" ht="15.75" customHeight="1" thickBot="1" x14ac:dyDescent="0.3">
      <c r="A10" s="222"/>
      <c r="B10" s="240"/>
      <c r="C10" s="240"/>
      <c r="D10" s="240"/>
      <c r="E10" s="371" t="s">
        <v>43</v>
      </c>
      <c r="F10" s="371"/>
      <c r="G10" s="371"/>
      <c r="H10" s="372"/>
    </row>
    <row r="11" spans="1:8" x14ac:dyDescent="0.25">
      <c r="A11" s="102" t="s">
        <v>7</v>
      </c>
      <c r="B11" s="103" t="s">
        <v>44</v>
      </c>
      <c r="C11" s="103" t="s">
        <v>45</v>
      </c>
      <c r="D11" s="103" t="s">
        <v>46</v>
      </c>
      <c r="E11" s="103" t="s">
        <v>47</v>
      </c>
      <c r="F11" s="103" t="s">
        <v>48</v>
      </c>
      <c r="G11" s="103" t="s">
        <v>49</v>
      </c>
      <c r="H11" s="105" t="s">
        <v>50</v>
      </c>
    </row>
    <row r="12" spans="1:8" ht="15" customHeight="1" x14ac:dyDescent="0.25">
      <c r="A12" s="66" t="s">
        <v>51</v>
      </c>
      <c r="B12" s="50" t="s">
        <v>21</v>
      </c>
      <c r="C12" s="50" t="s">
        <v>33</v>
      </c>
      <c r="D12" s="50" t="s">
        <v>52</v>
      </c>
      <c r="E12" s="50" t="s">
        <v>53</v>
      </c>
      <c r="F12" s="50" t="s">
        <v>54</v>
      </c>
      <c r="G12" s="50" t="s">
        <v>55</v>
      </c>
      <c r="H12" s="67" t="s">
        <v>56</v>
      </c>
    </row>
    <row r="13" spans="1:8" x14ac:dyDescent="0.25">
      <c r="A13" s="66"/>
      <c r="B13" s="50"/>
      <c r="C13" s="50"/>
      <c r="D13" s="50"/>
      <c r="E13" s="50"/>
      <c r="F13" s="50" t="s">
        <v>57</v>
      </c>
      <c r="G13" s="50" t="s">
        <v>58</v>
      </c>
      <c r="H13" s="67" t="s">
        <v>59</v>
      </c>
    </row>
    <row r="14" spans="1:8" x14ac:dyDescent="0.25">
      <c r="A14" s="66"/>
      <c r="B14" s="50"/>
      <c r="C14" s="50"/>
      <c r="D14" s="50"/>
      <c r="E14" s="50"/>
      <c r="F14" s="50" t="s">
        <v>73</v>
      </c>
      <c r="G14" s="50" t="s">
        <v>60</v>
      </c>
      <c r="H14" s="67" t="s">
        <v>56</v>
      </c>
    </row>
    <row r="15" spans="1:8" ht="15.75" thickBot="1" x14ac:dyDescent="0.3">
      <c r="A15" s="223"/>
      <c r="B15" s="224"/>
      <c r="C15" s="224"/>
      <c r="D15" s="224"/>
      <c r="E15" s="225"/>
      <c r="F15" s="224"/>
      <c r="G15" s="224" t="s">
        <v>73</v>
      </c>
      <c r="H15" s="226" t="s">
        <v>61</v>
      </c>
    </row>
    <row r="16" spans="1:8" ht="19.5" x14ac:dyDescent="0.25">
      <c r="A16" s="254">
        <v>20</v>
      </c>
      <c r="B16" s="186" t="s">
        <v>143</v>
      </c>
      <c r="C16" s="189" t="s">
        <v>144</v>
      </c>
      <c r="D16" s="186">
        <v>28334</v>
      </c>
      <c r="E16" s="255" t="s">
        <v>241</v>
      </c>
      <c r="F16" s="256" t="s">
        <v>270</v>
      </c>
      <c r="G16" s="257">
        <v>700</v>
      </c>
      <c r="H16" s="126" t="s">
        <v>83</v>
      </c>
    </row>
    <row r="17" spans="1:8" x14ac:dyDescent="0.25">
      <c r="A17" s="377">
        <v>21</v>
      </c>
      <c r="B17" s="385" t="s">
        <v>147</v>
      </c>
      <c r="C17" s="391" t="s">
        <v>148</v>
      </c>
      <c r="D17" s="385">
        <v>28733</v>
      </c>
      <c r="E17" s="258" t="s">
        <v>245</v>
      </c>
      <c r="F17" s="259">
        <v>70</v>
      </c>
      <c r="G17" s="260">
        <v>25000</v>
      </c>
      <c r="H17" s="261" t="s">
        <v>83</v>
      </c>
    </row>
    <row r="18" spans="1:8" x14ac:dyDescent="0.25">
      <c r="A18" s="400"/>
      <c r="B18" s="363"/>
      <c r="C18" s="392"/>
      <c r="D18" s="363"/>
      <c r="E18" s="42" t="s">
        <v>246</v>
      </c>
      <c r="F18" s="259">
        <v>30</v>
      </c>
      <c r="G18" s="260">
        <v>4500</v>
      </c>
      <c r="H18" s="261" t="s">
        <v>83</v>
      </c>
    </row>
    <row r="19" spans="1:8" x14ac:dyDescent="0.25">
      <c r="A19" s="378"/>
      <c r="B19" s="386"/>
      <c r="C19" s="393"/>
      <c r="D19" s="386"/>
      <c r="E19" s="258" t="s">
        <v>134</v>
      </c>
      <c r="F19" s="259">
        <v>16</v>
      </c>
      <c r="G19" s="260">
        <v>11250</v>
      </c>
      <c r="H19" s="261" t="s">
        <v>83</v>
      </c>
    </row>
    <row r="20" spans="1:8" x14ac:dyDescent="0.25">
      <c r="A20" s="262">
        <v>22</v>
      </c>
      <c r="B20" s="263" t="s">
        <v>151</v>
      </c>
      <c r="C20" s="264" t="s">
        <v>152</v>
      </c>
      <c r="D20" s="259">
        <v>30144</v>
      </c>
      <c r="E20" s="265" t="s">
        <v>247</v>
      </c>
      <c r="F20" s="259">
        <v>60</v>
      </c>
      <c r="G20" s="260">
        <v>3000</v>
      </c>
      <c r="H20" s="250" t="s">
        <v>83</v>
      </c>
    </row>
    <row r="21" spans="1:8" ht="15" customHeight="1" x14ac:dyDescent="0.25">
      <c r="A21" s="377">
        <v>23</v>
      </c>
      <c r="B21" s="385" t="s">
        <v>155</v>
      </c>
      <c r="C21" s="391" t="s">
        <v>156</v>
      </c>
      <c r="D21" s="391">
        <v>30222</v>
      </c>
      <c r="E21" s="265" t="s">
        <v>271</v>
      </c>
      <c r="F21" s="233">
        <v>8</v>
      </c>
      <c r="G21" s="234">
        <v>1250</v>
      </c>
      <c r="H21" s="250" t="s">
        <v>83</v>
      </c>
    </row>
    <row r="22" spans="1:8" ht="15" customHeight="1" x14ac:dyDescent="0.25">
      <c r="A22" s="400"/>
      <c r="B22" s="363"/>
      <c r="C22" s="392"/>
      <c r="D22" s="392"/>
      <c r="E22" s="266" t="s">
        <v>272</v>
      </c>
      <c r="F22" s="267" t="s">
        <v>274</v>
      </c>
      <c r="G22" s="234">
        <v>4250</v>
      </c>
      <c r="H22" s="250" t="s">
        <v>83</v>
      </c>
    </row>
    <row r="23" spans="1:8" ht="15" customHeight="1" x14ac:dyDescent="0.25">
      <c r="A23" s="400"/>
      <c r="B23" s="363"/>
      <c r="C23" s="392"/>
      <c r="D23" s="392"/>
      <c r="E23" s="265" t="s">
        <v>242</v>
      </c>
      <c r="F23" s="259">
        <f>18+36</f>
        <v>54</v>
      </c>
      <c r="G23" s="260">
        <f>7500+16750</f>
        <v>24250</v>
      </c>
      <c r="H23" s="250" t="s">
        <v>83</v>
      </c>
    </row>
    <row r="24" spans="1:8" x14ac:dyDescent="0.25">
      <c r="A24" s="400"/>
      <c r="B24" s="363"/>
      <c r="C24" s="392"/>
      <c r="D24" s="392"/>
      <c r="E24" s="258" t="s">
        <v>243</v>
      </c>
      <c r="F24" s="259">
        <v>18</v>
      </c>
      <c r="G24" s="260">
        <v>500</v>
      </c>
      <c r="H24" s="250" t="s">
        <v>83</v>
      </c>
    </row>
    <row r="25" spans="1:8" x14ac:dyDescent="0.25">
      <c r="A25" s="400"/>
      <c r="B25" s="363"/>
      <c r="C25" s="392"/>
      <c r="D25" s="392"/>
      <c r="E25" s="268" t="s">
        <v>244</v>
      </c>
      <c r="F25" s="259">
        <v>54</v>
      </c>
      <c r="G25" s="260">
        <f>8750+17393</f>
        <v>26143</v>
      </c>
      <c r="H25" s="250" t="s">
        <v>83</v>
      </c>
    </row>
    <row r="26" spans="1:8" x14ac:dyDescent="0.25">
      <c r="A26" s="400"/>
      <c r="B26" s="363"/>
      <c r="C26" s="392"/>
      <c r="D26" s="392"/>
      <c r="E26" s="265" t="s">
        <v>248</v>
      </c>
      <c r="F26" s="259">
        <v>15</v>
      </c>
      <c r="G26" s="260">
        <v>1250</v>
      </c>
      <c r="H26" s="250" t="s">
        <v>83</v>
      </c>
    </row>
    <row r="27" spans="1:8" x14ac:dyDescent="0.25">
      <c r="A27" s="378"/>
      <c r="B27" s="386"/>
      <c r="C27" s="393"/>
      <c r="D27" s="393"/>
      <c r="E27" s="266" t="s">
        <v>273</v>
      </c>
      <c r="F27" s="259">
        <v>390</v>
      </c>
      <c r="G27" s="234">
        <f>13500+4000</f>
        <v>17500</v>
      </c>
      <c r="H27" s="250" t="s">
        <v>83</v>
      </c>
    </row>
    <row r="28" spans="1:8" x14ac:dyDescent="0.25">
      <c r="A28" s="228">
        <v>24</v>
      </c>
      <c r="B28" s="264" t="s">
        <v>160</v>
      </c>
      <c r="C28" s="264" t="s">
        <v>161</v>
      </c>
      <c r="D28" s="259">
        <v>30382</v>
      </c>
      <c r="E28" s="269" t="s">
        <v>154</v>
      </c>
      <c r="F28" s="259">
        <v>10</v>
      </c>
      <c r="G28" s="234">
        <v>650</v>
      </c>
      <c r="H28" s="250" t="s">
        <v>83</v>
      </c>
    </row>
    <row r="29" spans="1:8" x14ac:dyDescent="0.25">
      <c r="A29" s="377">
        <v>25</v>
      </c>
      <c r="B29" s="391" t="s">
        <v>164</v>
      </c>
      <c r="C29" s="391" t="s">
        <v>165</v>
      </c>
      <c r="D29" s="391">
        <v>30530</v>
      </c>
      <c r="E29" s="270" t="s">
        <v>146</v>
      </c>
      <c r="F29" s="259">
        <v>180</v>
      </c>
      <c r="G29" s="234">
        <v>8400</v>
      </c>
      <c r="H29" s="250" t="s">
        <v>83</v>
      </c>
    </row>
    <row r="30" spans="1:8" x14ac:dyDescent="0.25">
      <c r="A30" s="378"/>
      <c r="B30" s="393"/>
      <c r="C30" s="393"/>
      <c r="D30" s="393"/>
      <c r="E30" s="271" t="s">
        <v>241</v>
      </c>
      <c r="F30" s="259">
        <v>240</v>
      </c>
      <c r="G30" s="234">
        <v>8400</v>
      </c>
      <c r="H30" s="250" t="s">
        <v>83</v>
      </c>
    </row>
    <row r="31" spans="1:8" x14ac:dyDescent="0.25">
      <c r="A31" s="377">
        <v>26</v>
      </c>
      <c r="B31" s="397" t="s">
        <v>175</v>
      </c>
      <c r="C31" s="394" t="s">
        <v>176</v>
      </c>
      <c r="D31" s="391">
        <v>30899</v>
      </c>
      <c r="E31" s="232" t="s">
        <v>275</v>
      </c>
      <c r="F31" s="272">
        <v>10</v>
      </c>
      <c r="G31" s="234">
        <v>750</v>
      </c>
      <c r="H31" s="250" t="s">
        <v>83</v>
      </c>
    </row>
    <row r="32" spans="1:8" x14ac:dyDescent="0.25">
      <c r="A32" s="400"/>
      <c r="B32" s="398"/>
      <c r="C32" s="395"/>
      <c r="D32" s="392"/>
      <c r="E32" s="265" t="s">
        <v>247</v>
      </c>
      <c r="F32" s="259">
        <v>10</v>
      </c>
      <c r="G32" s="234">
        <v>1400</v>
      </c>
      <c r="H32" s="250" t="s">
        <v>83</v>
      </c>
    </row>
    <row r="33" spans="1:8" x14ac:dyDescent="0.25">
      <c r="A33" s="378"/>
      <c r="B33" s="399"/>
      <c r="C33" s="396"/>
      <c r="D33" s="393"/>
      <c r="E33" s="271" t="s">
        <v>154</v>
      </c>
      <c r="F33" s="259">
        <v>40</v>
      </c>
      <c r="G33" s="234">
        <v>6650</v>
      </c>
      <c r="H33" s="250" t="s">
        <v>83</v>
      </c>
    </row>
    <row r="34" spans="1:8" x14ac:dyDescent="0.25">
      <c r="A34" s="235">
        <v>27</v>
      </c>
      <c r="B34" s="264" t="s">
        <v>198</v>
      </c>
      <c r="C34" s="264" t="s">
        <v>199</v>
      </c>
      <c r="D34" s="259">
        <v>31745</v>
      </c>
      <c r="E34" s="387" t="s">
        <v>87</v>
      </c>
      <c r="F34" s="387"/>
      <c r="G34" s="387"/>
      <c r="H34" s="388"/>
    </row>
    <row r="35" spans="1:8" ht="15.75" thickBot="1" x14ac:dyDescent="0.3">
      <c r="A35" s="239">
        <v>28</v>
      </c>
      <c r="B35" s="210" t="s">
        <v>237</v>
      </c>
      <c r="C35" s="210" t="s">
        <v>236</v>
      </c>
      <c r="D35" s="210">
        <v>32152</v>
      </c>
      <c r="E35" s="389" t="s">
        <v>87</v>
      </c>
      <c r="F35" s="389"/>
      <c r="G35" s="389"/>
      <c r="H35" s="390"/>
    </row>
    <row r="36" spans="1:8" x14ac:dyDescent="0.25">
      <c r="A36" s="229" t="s">
        <v>249</v>
      </c>
      <c r="B36" s="230"/>
      <c r="C36" s="230"/>
      <c r="D36" s="230"/>
      <c r="E36" s="230"/>
      <c r="F36" s="230"/>
      <c r="G36" s="230"/>
      <c r="H36" s="231"/>
    </row>
    <row r="37" spans="1:8" x14ac:dyDescent="0.25">
      <c r="A37" s="75" t="s">
        <v>250</v>
      </c>
      <c r="B37" s="36"/>
      <c r="C37" s="36"/>
      <c r="D37" s="36"/>
      <c r="E37" s="36"/>
      <c r="F37" s="36"/>
      <c r="G37" s="36"/>
      <c r="H37" s="74"/>
    </row>
    <row r="38" spans="1:8" x14ac:dyDescent="0.25">
      <c r="A38" s="75" t="s">
        <v>251</v>
      </c>
      <c r="B38" s="36"/>
      <c r="C38" s="36"/>
      <c r="D38" s="36"/>
      <c r="E38" s="36"/>
      <c r="F38" s="36"/>
      <c r="G38" s="36"/>
      <c r="H38" s="74"/>
    </row>
    <row r="39" spans="1:8" x14ac:dyDescent="0.25">
      <c r="A39" s="59" t="s">
        <v>252</v>
      </c>
      <c r="B39" s="36"/>
      <c r="C39" s="36"/>
      <c r="D39" s="36"/>
      <c r="E39" s="36"/>
      <c r="F39" s="36"/>
      <c r="G39" s="36"/>
      <c r="H39" s="74"/>
    </row>
    <row r="40" spans="1:8" x14ac:dyDescent="0.25">
      <c r="A40" s="343" t="s">
        <v>62</v>
      </c>
      <c r="B40" s="344"/>
      <c r="C40" s="344"/>
      <c r="D40" s="344"/>
      <c r="E40" s="344"/>
      <c r="F40" s="344"/>
      <c r="G40" s="344"/>
      <c r="H40" s="345"/>
    </row>
    <row r="41" spans="1:8" x14ac:dyDescent="0.25">
      <c r="A41" s="285"/>
      <c r="B41" s="286"/>
      <c r="C41" s="286"/>
      <c r="D41" s="286"/>
      <c r="E41" s="286"/>
      <c r="F41" s="286"/>
      <c r="G41" s="286"/>
      <c r="H41" s="287"/>
    </row>
    <row r="42" spans="1:8" x14ac:dyDescent="0.25">
      <c r="A42" s="285"/>
      <c r="B42" s="286"/>
      <c r="C42" s="286"/>
      <c r="D42" s="286"/>
      <c r="E42" s="286"/>
      <c r="F42" s="286"/>
      <c r="G42" s="286"/>
      <c r="H42" s="287"/>
    </row>
    <row r="43" spans="1:8" x14ac:dyDescent="0.25">
      <c r="A43" s="76" t="s">
        <v>63</v>
      </c>
      <c r="B43" s="56" t="s">
        <v>64</v>
      </c>
      <c r="C43" s="56"/>
      <c r="D43" s="56"/>
      <c r="E43" s="56"/>
      <c r="F43" s="56" t="s">
        <v>65</v>
      </c>
      <c r="G43" s="56"/>
      <c r="H43" s="77"/>
    </row>
    <row r="44" spans="1:8" x14ac:dyDescent="0.25">
      <c r="A44" s="78"/>
      <c r="B44" s="36" t="s">
        <v>40</v>
      </c>
      <c r="C44" s="56"/>
      <c r="D44" s="56"/>
      <c r="E44" s="56"/>
      <c r="F44" s="36" t="s">
        <v>284</v>
      </c>
      <c r="G44" s="56"/>
      <c r="H44" s="77"/>
    </row>
    <row r="45" spans="1:8" x14ac:dyDescent="0.25">
      <c r="A45" s="78"/>
      <c r="B45" s="41" t="s">
        <v>88</v>
      </c>
      <c r="C45" s="42"/>
      <c r="D45" s="42"/>
      <c r="E45" s="56"/>
      <c r="F45" s="42" t="s">
        <v>89</v>
      </c>
      <c r="G45" s="56"/>
      <c r="H45" s="77"/>
    </row>
    <row r="46" spans="1:8" x14ac:dyDescent="0.25">
      <c r="A46" s="78"/>
      <c r="B46" s="42" t="s">
        <v>90</v>
      </c>
      <c r="C46" s="42" t="s">
        <v>38</v>
      </c>
      <c r="D46" s="42" t="s">
        <v>91</v>
      </c>
      <c r="E46" s="56"/>
      <c r="F46" s="42" t="s">
        <v>92</v>
      </c>
      <c r="G46" s="56"/>
      <c r="H46" s="77"/>
    </row>
    <row r="47" spans="1:8" x14ac:dyDescent="0.25">
      <c r="A47" s="78"/>
      <c r="B47" s="36"/>
      <c r="C47" s="56"/>
      <c r="D47" s="56"/>
      <c r="E47" s="56"/>
      <c r="F47" s="56"/>
      <c r="G47" s="56"/>
      <c r="H47" s="77"/>
    </row>
    <row r="48" spans="1:8" x14ac:dyDescent="0.25">
      <c r="A48" s="78"/>
      <c r="B48" s="56"/>
      <c r="C48" s="56"/>
      <c r="D48" s="56"/>
      <c r="E48" s="56"/>
      <c r="F48" s="56"/>
      <c r="G48" s="56"/>
      <c r="H48" s="77"/>
    </row>
    <row r="49" spans="1:8" ht="15.75" thickBot="1" x14ac:dyDescent="0.3">
      <c r="A49" s="79"/>
      <c r="B49" s="81"/>
      <c r="C49" s="81"/>
      <c r="D49" s="81"/>
      <c r="E49" s="81"/>
      <c r="F49" s="81"/>
      <c r="G49" s="81"/>
      <c r="H49" s="82"/>
    </row>
  </sheetData>
  <mergeCells count="33">
    <mergeCell ref="A17:A19"/>
    <mergeCell ref="B17:B19"/>
    <mergeCell ref="C17:C19"/>
    <mergeCell ref="D17:D19"/>
    <mergeCell ref="A40:H40"/>
    <mergeCell ref="E34:H34"/>
    <mergeCell ref="E35:H35"/>
    <mergeCell ref="D31:D33"/>
    <mergeCell ref="C31:C33"/>
    <mergeCell ref="B31:B33"/>
    <mergeCell ref="A31:A33"/>
    <mergeCell ref="A29:A30"/>
    <mergeCell ref="B29:B30"/>
    <mergeCell ref="C29:C30"/>
    <mergeCell ref="D29:D30"/>
    <mergeCell ref="D21:D27"/>
    <mergeCell ref="C21:C27"/>
    <mergeCell ref="B21:B27"/>
    <mergeCell ref="A21:A27"/>
    <mergeCell ref="A9:C9"/>
    <mergeCell ref="D8:H8"/>
    <mergeCell ref="D9:H9"/>
    <mergeCell ref="E10:H10"/>
    <mergeCell ref="A1:H1"/>
    <mergeCell ref="A2:H2"/>
    <mergeCell ref="A3:H4"/>
    <mergeCell ref="A5:C5"/>
    <mergeCell ref="D5:H5"/>
    <mergeCell ref="A6:C6"/>
    <mergeCell ref="A7:C7"/>
    <mergeCell ref="D6:H6"/>
    <mergeCell ref="D7:H7"/>
    <mergeCell ref="A8:C8"/>
  </mergeCells>
  <pageMargins left="0.7" right="0.7" top="0.75" bottom="0.75" header="0.3" footer="0.3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29"/>
  <sheetViews>
    <sheetView workbookViewId="0">
      <selection activeCell="A21" sqref="A21"/>
    </sheetView>
  </sheetViews>
  <sheetFormatPr defaultRowHeight="15" x14ac:dyDescent="0.25"/>
  <cols>
    <col min="1" max="1" width="11" customWidth="1"/>
    <col min="2" max="2" width="11.7109375" customWidth="1"/>
    <col min="3" max="3" width="17.28515625" bestFit="1" customWidth="1"/>
    <col min="4" max="4" width="14" customWidth="1"/>
    <col min="5" max="5" width="42.42578125" customWidth="1"/>
    <col min="6" max="6" width="11.140625" bestFit="1" customWidth="1"/>
    <col min="7" max="7" width="9.85546875" bestFit="1" customWidth="1"/>
    <col min="8" max="8" width="11.7109375" customWidth="1"/>
    <col min="10" max="10" width="10.85546875" customWidth="1"/>
    <col min="13" max="13" width="37.85546875" customWidth="1"/>
    <col min="14" max="14" width="23.85546875" customWidth="1"/>
  </cols>
  <sheetData>
    <row r="2" spans="1:14" ht="22.5" x14ac:dyDescent="0.25">
      <c r="A2" s="410" t="s">
        <v>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295" t="s">
        <v>67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14" x14ac:dyDescent="0.25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x14ac:dyDescent="0.25">
      <c r="A6" s="329" t="s">
        <v>1</v>
      </c>
      <c r="B6" s="329"/>
      <c r="C6" s="329"/>
      <c r="D6" s="330" t="s">
        <v>102</v>
      </c>
      <c r="E6" s="331"/>
      <c r="F6" s="331"/>
      <c r="G6" s="331"/>
      <c r="H6" s="331"/>
      <c r="I6" s="331"/>
      <c r="J6" s="331"/>
      <c r="K6" s="331"/>
      <c r="L6" s="331"/>
      <c r="M6" s="331"/>
      <c r="N6" s="332"/>
    </row>
    <row r="7" spans="1:14" x14ac:dyDescent="0.25">
      <c r="A7" s="324" t="s">
        <v>2</v>
      </c>
      <c r="B7" s="324"/>
      <c r="C7" s="324"/>
      <c r="D7" s="330" t="s">
        <v>3</v>
      </c>
      <c r="E7" s="331"/>
      <c r="F7" s="331"/>
      <c r="G7" s="331"/>
      <c r="H7" s="331"/>
      <c r="I7" s="331"/>
      <c r="J7" s="331"/>
      <c r="K7" s="331"/>
      <c r="L7" s="331"/>
      <c r="M7" s="331"/>
      <c r="N7" s="332"/>
    </row>
    <row r="8" spans="1:14" x14ac:dyDescent="0.25">
      <c r="A8" s="324" t="s">
        <v>4</v>
      </c>
      <c r="B8" s="324"/>
      <c r="C8" s="324"/>
      <c r="D8" s="330" t="s">
        <v>103</v>
      </c>
      <c r="E8" s="331"/>
      <c r="F8" s="331"/>
      <c r="G8" s="331"/>
      <c r="H8" s="331"/>
      <c r="I8" s="331"/>
      <c r="J8" s="331"/>
      <c r="K8" s="331"/>
      <c r="L8" s="331"/>
      <c r="M8" s="331"/>
      <c r="N8" s="332"/>
    </row>
    <row r="9" spans="1:14" x14ac:dyDescent="0.25">
      <c r="A9" s="324" t="s">
        <v>5</v>
      </c>
      <c r="B9" s="324"/>
      <c r="C9" s="324"/>
      <c r="D9" s="330" t="s">
        <v>104</v>
      </c>
      <c r="E9" s="331"/>
      <c r="F9" s="331"/>
      <c r="G9" s="331"/>
      <c r="H9" s="331"/>
      <c r="I9" s="331"/>
      <c r="J9" s="331"/>
      <c r="K9" s="331"/>
      <c r="L9" s="331"/>
      <c r="M9" s="331"/>
      <c r="N9" s="332"/>
    </row>
    <row r="10" spans="1:14" ht="15.75" thickBot="1" x14ac:dyDescent="0.3">
      <c r="A10" s="306" t="s">
        <v>6</v>
      </c>
      <c r="B10" s="306"/>
      <c r="C10" s="306"/>
      <c r="D10" s="407" t="s">
        <v>105</v>
      </c>
      <c r="E10" s="408"/>
      <c r="F10" s="408"/>
      <c r="G10" s="408"/>
      <c r="H10" s="408"/>
      <c r="I10" s="408"/>
      <c r="J10" s="408"/>
      <c r="K10" s="408"/>
      <c r="L10" s="408"/>
      <c r="M10" s="408"/>
      <c r="N10" s="409"/>
    </row>
    <row r="11" spans="1:14" x14ac:dyDescent="0.25">
      <c r="A11" s="83" t="s">
        <v>7</v>
      </c>
      <c r="B11" s="84" t="s">
        <v>8</v>
      </c>
      <c r="C11" s="85" t="s">
        <v>9</v>
      </c>
      <c r="D11" s="86" t="s">
        <v>10</v>
      </c>
      <c r="E11" s="86" t="s">
        <v>11</v>
      </c>
      <c r="F11" s="86" t="s">
        <v>12</v>
      </c>
      <c r="G11" s="87" t="s">
        <v>13</v>
      </c>
      <c r="H11" s="87" t="s">
        <v>14</v>
      </c>
      <c r="I11" s="84" t="s">
        <v>15</v>
      </c>
      <c r="J11" s="98" t="s">
        <v>66</v>
      </c>
      <c r="K11" s="87" t="s">
        <v>16</v>
      </c>
      <c r="L11" s="86" t="s">
        <v>17</v>
      </c>
      <c r="M11" s="86" t="s">
        <v>18</v>
      </c>
      <c r="N11" s="88" t="s">
        <v>19</v>
      </c>
    </row>
    <row r="12" spans="1:14" x14ac:dyDescent="0.25">
      <c r="A12" s="89" t="s">
        <v>20</v>
      </c>
      <c r="B12" s="10" t="s">
        <v>21</v>
      </c>
      <c r="C12" s="11" t="s">
        <v>22</v>
      </c>
      <c r="D12" s="11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10" t="s">
        <v>28</v>
      </c>
      <c r="J12" s="99" t="s">
        <v>29</v>
      </c>
      <c r="K12" s="13" t="s">
        <v>30</v>
      </c>
      <c r="L12" s="12" t="s">
        <v>30</v>
      </c>
      <c r="M12" s="12" t="s">
        <v>31</v>
      </c>
      <c r="N12" s="90" t="s">
        <v>32</v>
      </c>
    </row>
    <row r="13" spans="1:14" ht="15.75" thickBot="1" x14ac:dyDescent="0.3">
      <c r="A13" s="91"/>
      <c r="B13" s="92"/>
      <c r="C13" s="93" t="s">
        <v>33</v>
      </c>
      <c r="D13" s="93" t="s">
        <v>34</v>
      </c>
      <c r="E13" s="94"/>
      <c r="F13" s="94" t="s">
        <v>35</v>
      </c>
      <c r="G13" s="95" t="s">
        <v>35</v>
      </c>
      <c r="H13" s="95" t="s">
        <v>35</v>
      </c>
      <c r="I13" s="96"/>
      <c r="J13" s="100"/>
      <c r="K13" s="95" t="s">
        <v>36</v>
      </c>
      <c r="L13" s="95" t="s">
        <v>36</v>
      </c>
      <c r="M13" s="95" t="s">
        <v>37</v>
      </c>
      <c r="N13" s="97" t="s">
        <v>24</v>
      </c>
    </row>
    <row r="14" spans="1:14" ht="27" x14ac:dyDescent="0.25">
      <c r="A14" s="497">
        <v>1</v>
      </c>
      <c r="B14" s="481" t="s">
        <v>93</v>
      </c>
      <c r="C14" s="481" t="s">
        <v>94</v>
      </c>
      <c r="D14" s="482">
        <v>401</v>
      </c>
      <c r="E14" s="483" t="s">
        <v>95</v>
      </c>
      <c r="F14" s="484">
        <v>400000</v>
      </c>
      <c r="G14" s="484">
        <v>400000</v>
      </c>
      <c r="H14" s="484">
        <v>161845</v>
      </c>
      <c r="I14" s="484">
        <v>30607.49</v>
      </c>
      <c r="J14" s="484">
        <v>0</v>
      </c>
      <c r="K14" s="485">
        <v>45152</v>
      </c>
      <c r="L14" s="485">
        <v>46248</v>
      </c>
      <c r="M14" s="482" t="s">
        <v>96</v>
      </c>
      <c r="N14" s="486" t="s">
        <v>97</v>
      </c>
    </row>
    <row r="15" spans="1:14" x14ac:dyDescent="0.25">
      <c r="A15" s="498">
        <v>2</v>
      </c>
      <c r="B15" s="487" t="s">
        <v>98</v>
      </c>
      <c r="C15" s="487" t="s">
        <v>99</v>
      </c>
      <c r="D15" s="482">
        <v>480</v>
      </c>
      <c r="E15" s="488" t="s">
        <v>100</v>
      </c>
      <c r="F15" s="484">
        <v>1569800</v>
      </c>
      <c r="G15" s="484">
        <v>246236.08</v>
      </c>
      <c r="H15" s="484">
        <v>4187.47</v>
      </c>
      <c r="I15" s="484">
        <v>2969.07</v>
      </c>
      <c r="J15" s="484">
        <v>22193.64</v>
      </c>
      <c r="K15" s="485">
        <v>45630</v>
      </c>
      <c r="L15" s="485">
        <v>47091</v>
      </c>
      <c r="M15" s="482" t="s">
        <v>101</v>
      </c>
      <c r="N15" s="486" t="s">
        <v>285</v>
      </c>
    </row>
    <row r="16" spans="1:14" ht="36.75" thickBot="1" x14ac:dyDescent="0.3">
      <c r="A16" s="29">
        <v>3</v>
      </c>
      <c r="B16" s="489">
        <v>448</v>
      </c>
      <c r="C16" s="489" t="s">
        <v>286</v>
      </c>
      <c r="D16" s="490">
        <v>505</v>
      </c>
      <c r="E16" s="491" t="s">
        <v>287</v>
      </c>
      <c r="F16" s="484">
        <v>149157.20000000001</v>
      </c>
      <c r="G16" s="484">
        <v>59662.879999999997</v>
      </c>
      <c r="H16" s="484">
        <v>31137.05</v>
      </c>
      <c r="I16" s="484">
        <v>326.19</v>
      </c>
      <c r="J16" s="484">
        <v>5966.29</v>
      </c>
      <c r="K16" s="492">
        <v>45658</v>
      </c>
      <c r="L16" s="492">
        <v>46387</v>
      </c>
      <c r="M16" s="490" t="s">
        <v>288</v>
      </c>
      <c r="N16" s="493" t="s">
        <v>289</v>
      </c>
    </row>
    <row r="17" spans="1:14" ht="15.75" thickBot="1" x14ac:dyDescent="0.3">
      <c r="A17" s="401" t="s">
        <v>68</v>
      </c>
      <c r="B17" s="401"/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</row>
    <row r="18" spans="1:14" ht="15.75" thickBot="1" x14ac:dyDescent="0.3">
      <c r="A18" s="402" t="s">
        <v>69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</row>
    <row r="19" spans="1:14" ht="28.5" customHeight="1" x14ac:dyDescent="0.25">
      <c r="A19" s="402" t="s">
        <v>71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</row>
    <row r="20" spans="1:14" x14ac:dyDescent="0.25">
      <c r="A20" s="403" t="s">
        <v>70</v>
      </c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</row>
    <row r="21" spans="1:14" x14ac:dyDescent="0.25">
      <c r="A21" s="526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8"/>
    </row>
    <row r="22" spans="1:14" x14ac:dyDescent="0.2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7"/>
      <c r="L22" s="37"/>
      <c r="M22" s="37"/>
      <c r="N22" s="38"/>
    </row>
    <row r="23" spans="1:14" x14ac:dyDescent="0.25">
      <c r="A23" s="59" t="s">
        <v>39</v>
      </c>
      <c r="B23" s="39"/>
      <c r="C23" s="40"/>
      <c r="D23" s="40"/>
      <c r="E23" s="36"/>
      <c r="F23" s="36"/>
      <c r="G23" s="36"/>
      <c r="H23" s="36"/>
      <c r="I23" s="36"/>
      <c r="J23" s="36"/>
      <c r="K23" s="40"/>
      <c r="L23" s="40"/>
      <c r="M23" s="40"/>
      <c r="N23" s="60"/>
    </row>
    <row r="24" spans="1:14" x14ac:dyDescent="0.25">
      <c r="A24" s="59"/>
      <c r="B24" s="404" t="s">
        <v>40</v>
      </c>
      <c r="C24" s="404"/>
      <c r="D24" s="404"/>
      <c r="E24" s="36"/>
      <c r="F24" s="36"/>
      <c r="G24" s="36"/>
      <c r="H24" s="36"/>
      <c r="I24" s="36"/>
      <c r="J24" s="36"/>
      <c r="K24" s="405" t="s">
        <v>284</v>
      </c>
      <c r="L24" s="405"/>
      <c r="M24" s="405"/>
      <c r="N24" s="406"/>
    </row>
    <row r="25" spans="1:14" x14ac:dyDescent="0.25">
      <c r="A25" s="59"/>
      <c r="B25" s="41" t="s">
        <v>88</v>
      </c>
      <c r="C25" s="42"/>
      <c r="D25" s="42"/>
      <c r="E25" s="36"/>
      <c r="F25" s="36"/>
      <c r="G25" s="36"/>
      <c r="H25" s="36"/>
      <c r="I25" s="36"/>
      <c r="J25" s="36"/>
      <c r="K25" s="43" t="s">
        <v>89</v>
      </c>
      <c r="L25" s="42"/>
      <c r="M25" s="42"/>
      <c r="N25" s="61"/>
    </row>
    <row r="26" spans="1:14" x14ac:dyDescent="0.25">
      <c r="A26" s="59"/>
      <c r="B26" s="42" t="s">
        <v>90</v>
      </c>
      <c r="C26" s="42" t="s">
        <v>38</v>
      </c>
      <c r="D26" s="42" t="s">
        <v>91</v>
      </c>
      <c r="E26" s="36"/>
      <c r="F26" s="36"/>
      <c r="G26" s="36"/>
      <c r="H26" s="36"/>
      <c r="I26" s="36"/>
      <c r="J26" s="36"/>
      <c r="K26" s="43" t="s">
        <v>92</v>
      </c>
      <c r="L26" s="42"/>
      <c r="M26" s="42"/>
      <c r="N26" s="61"/>
    </row>
    <row r="27" spans="1:14" ht="15.75" thickBot="1" x14ac:dyDescent="0.3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</row>
    <row r="28" spans="1:14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1:14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</row>
  </sheetData>
  <mergeCells count="18">
    <mergeCell ref="A2:N2"/>
    <mergeCell ref="A4:N5"/>
    <mergeCell ref="A6:C6"/>
    <mergeCell ref="D6:N6"/>
    <mergeCell ref="A7:C7"/>
    <mergeCell ref="D7:N7"/>
    <mergeCell ref="A8:C8"/>
    <mergeCell ref="A9:C9"/>
    <mergeCell ref="A10:C10"/>
    <mergeCell ref="D8:N8"/>
    <mergeCell ref="D9:N9"/>
    <mergeCell ref="D10:N10"/>
    <mergeCell ref="A17:N17"/>
    <mergeCell ref="A18:N18"/>
    <mergeCell ref="A19:N19"/>
    <mergeCell ref="A20:N20"/>
    <mergeCell ref="B24:D24"/>
    <mergeCell ref="K24:N24"/>
  </mergeCells>
  <conditionalFormatting sqref="D14:D16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5"/>
  <sheetViews>
    <sheetView tabSelected="1" topLeftCell="A4" workbookViewId="0">
      <selection activeCell="D17" sqref="D17:D21"/>
    </sheetView>
  </sheetViews>
  <sheetFormatPr defaultRowHeight="15" x14ac:dyDescent="0.25"/>
  <cols>
    <col min="2" max="2" width="18.5703125" customWidth="1"/>
    <col min="3" max="3" width="14.42578125" customWidth="1"/>
    <col min="4" max="4" width="19.7109375" customWidth="1"/>
    <col min="5" max="5" width="25.5703125" bestFit="1" customWidth="1"/>
    <col min="6" max="6" width="21.5703125" customWidth="1"/>
    <col min="7" max="7" width="16.140625" customWidth="1"/>
    <col min="8" max="8" width="17.5703125" customWidth="1"/>
  </cols>
  <sheetData>
    <row r="1" spans="1:8" ht="22.5" x14ac:dyDescent="0.25">
      <c r="A1" s="419" t="s">
        <v>0</v>
      </c>
      <c r="B1" s="419"/>
      <c r="C1" s="419"/>
      <c r="D1" s="419"/>
      <c r="E1" s="419"/>
      <c r="F1" s="419"/>
      <c r="G1" s="419"/>
      <c r="H1" s="419"/>
    </row>
    <row r="2" spans="1:8" ht="15.75" thickBot="1" x14ac:dyDescent="0.3">
      <c r="A2" s="356" t="s">
        <v>42</v>
      </c>
      <c r="B2" s="356"/>
      <c r="C2" s="356"/>
      <c r="D2" s="356"/>
      <c r="E2" s="356"/>
      <c r="F2" s="356"/>
      <c r="G2" s="356"/>
      <c r="H2" s="356"/>
    </row>
    <row r="3" spans="1:8" ht="15.75" thickBot="1" x14ac:dyDescent="0.3">
      <c r="A3" s="420" t="s">
        <v>72</v>
      </c>
      <c r="B3" s="420"/>
      <c r="C3" s="420"/>
      <c r="D3" s="420"/>
      <c r="E3" s="420"/>
      <c r="F3" s="420"/>
      <c r="G3" s="420"/>
      <c r="H3" s="420"/>
    </row>
    <row r="4" spans="1:8" ht="15.75" thickBot="1" x14ac:dyDescent="0.3">
      <c r="A4" s="420"/>
      <c r="B4" s="420"/>
      <c r="C4" s="420"/>
      <c r="D4" s="420"/>
      <c r="E4" s="420"/>
      <c r="F4" s="420"/>
      <c r="G4" s="420"/>
      <c r="H4" s="420"/>
    </row>
    <row r="5" spans="1:8" x14ac:dyDescent="0.25">
      <c r="A5" s="413" t="s">
        <v>1</v>
      </c>
      <c r="B5" s="413"/>
      <c r="C5" s="413"/>
      <c r="D5" s="421" t="s">
        <v>102</v>
      </c>
      <c r="E5" s="421"/>
      <c r="F5" s="421"/>
      <c r="G5" s="421"/>
      <c r="H5" s="422"/>
    </row>
    <row r="6" spans="1:8" x14ac:dyDescent="0.25">
      <c r="A6" s="413" t="s">
        <v>2</v>
      </c>
      <c r="B6" s="413"/>
      <c r="C6" s="413"/>
      <c r="D6" s="414" t="s">
        <v>3</v>
      </c>
      <c r="E6" s="414"/>
      <c r="F6" s="414"/>
      <c r="G6" s="414"/>
      <c r="H6" s="415"/>
    </row>
    <row r="7" spans="1:8" x14ac:dyDescent="0.25">
      <c r="A7" s="413" t="s">
        <v>4</v>
      </c>
      <c r="B7" s="413"/>
      <c r="C7" s="413"/>
      <c r="D7" s="414" t="s">
        <v>103</v>
      </c>
      <c r="E7" s="414"/>
      <c r="F7" s="414"/>
      <c r="G7" s="414"/>
      <c r="H7" s="415"/>
    </row>
    <row r="8" spans="1:8" x14ac:dyDescent="0.25">
      <c r="A8" s="413" t="s">
        <v>5</v>
      </c>
      <c r="B8" s="413"/>
      <c r="C8" s="413"/>
      <c r="D8" s="414" t="s">
        <v>104</v>
      </c>
      <c r="E8" s="414"/>
      <c r="F8" s="414"/>
      <c r="G8" s="414"/>
      <c r="H8" s="415"/>
    </row>
    <row r="9" spans="1:8" ht="15.75" thickBot="1" x14ac:dyDescent="0.3">
      <c r="A9" s="416" t="s">
        <v>6</v>
      </c>
      <c r="B9" s="416"/>
      <c r="C9" s="416"/>
      <c r="D9" s="417" t="s">
        <v>105</v>
      </c>
      <c r="E9" s="417"/>
      <c r="F9" s="417"/>
      <c r="G9" s="417"/>
      <c r="H9" s="418"/>
    </row>
    <row r="10" spans="1:8" ht="15.75" customHeight="1" thickBot="1" x14ac:dyDescent="0.3">
      <c r="E10" s="453" t="s">
        <v>43</v>
      </c>
      <c r="F10" s="453"/>
      <c r="G10" s="453"/>
      <c r="H10" s="453"/>
    </row>
    <row r="11" spans="1:8" x14ac:dyDescent="0.25">
      <c r="A11" s="102" t="s">
        <v>7</v>
      </c>
      <c r="B11" s="103" t="s">
        <v>44</v>
      </c>
      <c r="C11" s="103" t="s">
        <v>45</v>
      </c>
      <c r="D11" s="103" t="s">
        <v>46</v>
      </c>
      <c r="E11" s="104" t="s">
        <v>47</v>
      </c>
      <c r="F11" s="103" t="s">
        <v>48</v>
      </c>
      <c r="G11" s="103" t="s">
        <v>49</v>
      </c>
      <c r="H11" s="105" t="s">
        <v>50</v>
      </c>
    </row>
    <row r="12" spans="1:8" ht="15" customHeight="1" x14ac:dyDescent="0.25">
      <c r="A12" s="66" t="s">
        <v>51</v>
      </c>
      <c r="B12" s="50" t="s">
        <v>21</v>
      </c>
      <c r="C12" s="50" t="s">
        <v>33</v>
      </c>
      <c r="D12" s="50" t="s">
        <v>104</v>
      </c>
      <c r="E12" s="51" t="s">
        <v>53</v>
      </c>
      <c r="F12" s="50" t="s">
        <v>54</v>
      </c>
      <c r="G12" s="50" t="s">
        <v>55</v>
      </c>
      <c r="H12" s="67" t="s">
        <v>56</v>
      </c>
    </row>
    <row r="13" spans="1:8" x14ac:dyDescent="0.25">
      <c r="A13" s="66"/>
      <c r="B13" s="50"/>
      <c r="C13" s="50"/>
      <c r="D13" s="50"/>
      <c r="E13" s="51"/>
      <c r="F13" s="50" t="s">
        <v>57</v>
      </c>
      <c r="G13" s="50" t="s">
        <v>58</v>
      </c>
      <c r="H13" s="67" t="s">
        <v>59</v>
      </c>
    </row>
    <row r="14" spans="1:8" x14ac:dyDescent="0.25">
      <c r="A14" s="66"/>
      <c r="B14" s="50"/>
      <c r="C14" s="50"/>
      <c r="D14" s="50"/>
      <c r="E14" s="51"/>
      <c r="F14" s="50" t="s">
        <v>73</v>
      </c>
      <c r="G14" s="50" t="s">
        <v>60</v>
      </c>
      <c r="H14" s="67" t="s">
        <v>56</v>
      </c>
    </row>
    <row r="15" spans="1:8" ht="15.75" thickBot="1" x14ac:dyDescent="0.3">
      <c r="A15" s="223"/>
      <c r="B15" s="224"/>
      <c r="C15" s="224"/>
      <c r="D15" s="224"/>
      <c r="E15" s="520"/>
      <c r="F15" s="224"/>
      <c r="G15" s="224" t="s">
        <v>73</v>
      </c>
      <c r="H15" s="226" t="s">
        <v>61</v>
      </c>
    </row>
    <row r="16" spans="1:8" x14ac:dyDescent="0.25">
      <c r="A16" s="513">
        <v>1</v>
      </c>
      <c r="B16" s="514" t="s">
        <v>93</v>
      </c>
      <c r="C16" s="515" t="s">
        <v>94</v>
      </c>
      <c r="D16" s="516">
        <v>401</v>
      </c>
      <c r="E16" s="517" t="s">
        <v>300</v>
      </c>
      <c r="F16" s="518"/>
      <c r="G16" s="518"/>
      <c r="H16" s="519"/>
    </row>
    <row r="17" spans="1:8" x14ac:dyDescent="0.25">
      <c r="A17" s="501">
        <v>2</v>
      </c>
      <c r="B17" s="521" t="s">
        <v>98</v>
      </c>
      <c r="C17" s="521" t="s">
        <v>99</v>
      </c>
      <c r="D17" s="524">
        <v>480</v>
      </c>
      <c r="E17" s="510" t="s">
        <v>290</v>
      </c>
      <c r="F17" s="510" t="s">
        <v>291</v>
      </c>
      <c r="G17" s="511">
        <v>40638.080000000002</v>
      </c>
      <c r="H17" s="512" t="s">
        <v>101</v>
      </c>
    </row>
    <row r="18" spans="1:8" x14ac:dyDescent="0.25">
      <c r="A18" s="502"/>
      <c r="B18" s="522"/>
      <c r="C18" s="522"/>
      <c r="D18" s="494"/>
      <c r="E18" s="495" t="s">
        <v>292</v>
      </c>
      <c r="F18" s="495" t="s">
        <v>293</v>
      </c>
      <c r="G18" s="496">
        <v>18450</v>
      </c>
      <c r="H18" s="500" t="s">
        <v>101</v>
      </c>
    </row>
    <row r="19" spans="1:8" x14ac:dyDescent="0.25">
      <c r="A19" s="502"/>
      <c r="B19" s="522"/>
      <c r="C19" s="522"/>
      <c r="D19" s="494"/>
      <c r="E19" s="495" t="s">
        <v>294</v>
      </c>
      <c r="F19" s="495" t="s">
        <v>295</v>
      </c>
      <c r="G19" s="496">
        <v>4000</v>
      </c>
      <c r="H19" s="500" t="s">
        <v>101</v>
      </c>
    </row>
    <row r="20" spans="1:8" x14ac:dyDescent="0.25">
      <c r="A20" s="502"/>
      <c r="B20" s="522"/>
      <c r="C20" s="522"/>
      <c r="D20" s="494"/>
      <c r="E20" s="495" t="s">
        <v>296</v>
      </c>
      <c r="F20" s="495" t="s">
        <v>297</v>
      </c>
      <c r="G20" s="496">
        <v>2900</v>
      </c>
      <c r="H20" s="500" t="s">
        <v>101</v>
      </c>
    </row>
    <row r="21" spans="1:8" x14ac:dyDescent="0.25">
      <c r="A21" s="499"/>
      <c r="B21" s="523"/>
      <c r="C21" s="523"/>
      <c r="D21" s="525"/>
      <c r="E21" s="495" t="s">
        <v>298</v>
      </c>
      <c r="F21" s="495" t="s">
        <v>299</v>
      </c>
      <c r="G21" s="496">
        <v>6000</v>
      </c>
      <c r="H21" s="500" t="s">
        <v>101</v>
      </c>
    </row>
    <row r="22" spans="1:8" ht="15.75" thickBot="1" x14ac:dyDescent="0.3">
      <c r="A22" s="503">
        <v>3</v>
      </c>
      <c r="B22" s="504">
        <v>448</v>
      </c>
      <c r="C22" s="504" t="s">
        <v>286</v>
      </c>
      <c r="D22" s="490">
        <v>505</v>
      </c>
      <c r="E22" s="505" t="s">
        <v>300</v>
      </c>
      <c r="F22" s="506"/>
      <c r="G22" s="506"/>
      <c r="H22" s="507"/>
    </row>
    <row r="23" spans="1:8" x14ac:dyDescent="0.25">
      <c r="A23" s="508" t="s">
        <v>74</v>
      </c>
      <c r="B23" s="509"/>
      <c r="C23" s="509"/>
      <c r="D23" s="509"/>
      <c r="E23" s="509"/>
      <c r="F23" s="230"/>
      <c r="G23" s="230"/>
      <c r="H23" s="231"/>
    </row>
    <row r="24" spans="1:8" x14ac:dyDescent="0.25">
      <c r="A24" s="75" t="s">
        <v>77</v>
      </c>
      <c r="B24" s="54"/>
      <c r="C24" s="54"/>
      <c r="D24" s="54"/>
      <c r="E24" s="54"/>
      <c r="F24" s="36"/>
      <c r="G24" s="36"/>
      <c r="H24" s="74"/>
    </row>
    <row r="25" spans="1:8" x14ac:dyDescent="0.25">
      <c r="A25" s="75" t="s">
        <v>75</v>
      </c>
      <c r="B25" s="54"/>
      <c r="C25" s="54"/>
      <c r="D25" s="54"/>
      <c r="E25" s="54"/>
      <c r="F25" s="36"/>
      <c r="G25" s="36"/>
      <c r="H25" s="74"/>
    </row>
    <row r="26" spans="1:8" x14ac:dyDescent="0.25">
      <c r="A26" s="59" t="s">
        <v>76</v>
      </c>
      <c r="B26" s="36"/>
      <c r="C26" s="36"/>
      <c r="D26" s="36"/>
      <c r="E26" s="36"/>
      <c r="F26" s="36"/>
      <c r="G26" s="36"/>
      <c r="H26" s="74"/>
    </row>
    <row r="27" spans="1:8" x14ac:dyDescent="0.25">
      <c r="A27" s="455" t="s">
        <v>62</v>
      </c>
      <c r="B27" s="412"/>
      <c r="C27" s="412"/>
      <c r="D27" s="412"/>
      <c r="E27" s="412"/>
      <c r="F27" s="412"/>
      <c r="G27" s="412"/>
      <c r="H27" s="456"/>
    </row>
    <row r="28" spans="1:8" x14ac:dyDescent="0.25">
      <c r="A28" s="289"/>
      <c r="B28" s="288"/>
      <c r="C28" s="288"/>
      <c r="D28" s="288"/>
      <c r="E28" s="288"/>
      <c r="F28" s="288"/>
      <c r="G28" s="288"/>
      <c r="H28" s="290"/>
    </row>
    <row r="29" spans="1:8" x14ac:dyDescent="0.25">
      <c r="A29" s="289"/>
      <c r="B29" s="288"/>
      <c r="C29" s="288"/>
      <c r="D29" s="288"/>
      <c r="E29" s="288"/>
      <c r="F29" s="288"/>
      <c r="G29" s="288"/>
      <c r="H29" s="290"/>
    </row>
    <row r="30" spans="1:8" x14ac:dyDescent="0.25">
      <c r="A30" s="76" t="s">
        <v>63</v>
      </c>
      <c r="B30" s="56" t="s">
        <v>64</v>
      </c>
      <c r="C30" s="56"/>
      <c r="D30" s="56"/>
      <c r="E30" s="56"/>
      <c r="F30" s="56" t="s">
        <v>65</v>
      </c>
      <c r="G30" s="56"/>
      <c r="H30" s="77"/>
    </row>
    <row r="31" spans="1:8" x14ac:dyDescent="0.25">
      <c r="A31" s="78"/>
      <c r="B31" s="55" t="s">
        <v>40</v>
      </c>
      <c r="C31" s="56"/>
      <c r="D31" s="56"/>
      <c r="E31" s="56"/>
      <c r="F31" s="55" t="s">
        <v>284</v>
      </c>
      <c r="G31" s="56"/>
      <c r="H31" s="77"/>
    </row>
    <row r="32" spans="1:8" x14ac:dyDescent="0.25">
      <c r="A32" s="78"/>
      <c r="B32" s="41" t="s">
        <v>88</v>
      </c>
      <c r="C32" s="42"/>
      <c r="D32" s="42"/>
      <c r="E32" s="56"/>
      <c r="F32" s="43" t="s">
        <v>89</v>
      </c>
      <c r="G32" s="56"/>
      <c r="H32" s="77"/>
    </row>
    <row r="33" spans="1:8" x14ac:dyDescent="0.25">
      <c r="A33" s="78"/>
      <c r="B33" s="42" t="s">
        <v>90</v>
      </c>
      <c r="C33" s="42" t="s">
        <v>38</v>
      </c>
      <c r="D33" s="42" t="s">
        <v>91</v>
      </c>
      <c r="E33" s="56"/>
      <c r="F33" s="43" t="s">
        <v>92</v>
      </c>
      <c r="G33" s="56"/>
      <c r="H33" s="77"/>
    </row>
    <row r="34" spans="1:8" x14ac:dyDescent="0.25">
      <c r="A34" s="78"/>
      <c r="B34" s="55"/>
      <c r="C34" s="56"/>
      <c r="D34" s="56"/>
      <c r="E34" s="56"/>
      <c r="F34" s="56"/>
      <c r="G34" s="56"/>
      <c r="H34" s="77"/>
    </row>
    <row r="35" spans="1:8" ht="15.75" thickBot="1" x14ac:dyDescent="0.3">
      <c r="A35" s="79"/>
      <c r="B35" s="81"/>
      <c r="C35" s="81"/>
      <c r="D35" s="81"/>
      <c r="E35" s="81"/>
      <c r="F35" s="81"/>
      <c r="G35" s="81"/>
      <c r="H35" s="82"/>
    </row>
  </sheetData>
  <mergeCells count="21">
    <mergeCell ref="E16:H16"/>
    <mergeCell ref="A17:A21"/>
    <mergeCell ref="B17:B21"/>
    <mergeCell ref="C17:C21"/>
    <mergeCell ref="D17:D21"/>
    <mergeCell ref="A6:C6"/>
    <mergeCell ref="D6:H6"/>
    <mergeCell ref="A1:H1"/>
    <mergeCell ref="A2:H2"/>
    <mergeCell ref="A3:H4"/>
    <mergeCell ref="A5:C5"/>
    <mergeCell ref="D5:H5"/>
    <mergeCell ref="E10:H10"/>
    <mergeCell ref="A27:H27"/>
    <mergeCell ref="A7:C7"/>
    <mergeCell ref="D7:H7"/>
    <mergeCell ref="A8:C8"/>
    <mergeCell ref="D8:H8"/>
    <mergeCell ref="A9:C9"/>
    <mergeCell ref="D9:H9"/>
    <mergeCell ref="E22:H22"/>
  </mergeCells>
  <conditionalFormatting sqref="D22 D16:D17">
    <cfRule type="duplicateValues" dxfId="0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26"/>
  <sheetViews>
    <sheetView workbookViewId="0">
      <selection activeCell="K21" sqref="K21:N21"/>
    </sheetView>
  </sheetViews>
  <sheetFormatPr defaultRowHeight="15" x14ac:dyDescent="0.25"/>
  <cols>
    <col min="1" max="1" width="11" customWidth="1"/>
    <col min="2" max="2" width="11.7109375" customWidth="1"/>
    <col min="3" max="3" width="13.85546875" bestFit="1" customWidth="1"/>
    <col min="4" max="4" width="14" customWidth="1"/>
    <col min="5" max="5" width="37.7109375" customWidth="1"/>
    <col min="6" max="6" width="12.7109375" customWidth="1"/>
    <col min="7" max="7" width="10" bestFit="1" customWidth="1"/>
    <col min="8" max="8" width="11.7109375" customWidth="1"/>
    <col min="9" max="9" width="9.7109375" bestFit="1" customWidth="1"/>
    <col min="10" max="10" width="10.85546875" customWidth="1"/>
    <col min="13" max="13" width="36.5703125" bestFit="1" customWidth="1"/>
    <col min="14" max="14" width="20.42578125" bestFit="1" customWidth="1"/>
  </cols>
  <sheetData>
    <row r="2" spans="1:14" ht="22.5" x14ac:dyDescent="0.25">
      <c r="A2" s="432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433" t="s">
        <v>67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</row>
    <row r="5" spans="1:14" x14ac:dyDescent="0.25">
      <c r="A5" s="433"/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</row>
    <row r="6" spans="1:14" x14ac:dyDescent="0.25">
      <c r="A6" s="298" t="s">
        <v>1</v>
      </c>
      <c r="B6" s="298"/>
      <c r="C6" s="298"/>
      <c r="D6" s="299" t="s">
        <v>108</v>
      </c>
      <c r="E6" s="300"/>
      <c r="F6" s="300"/>
      <c r="G6" s="300"/>
      <c r="H6" s="300"/>
      <c r="I6" s="300"/>
      <c r="J6" s="300"/>
      <c r="K6" s="300"/>
      <c r="L6" s="300"/>
      <c r="M6" s="300"/>
      <c r="N6" s="428"/>
    </row>
    <row r="7" spans="1:14" x14ac:dyDescent="0.25">
      <c r="A7" s="303" t="s">
        <v>2</v>
      </c>
      <c r="B7" s="303"/>
      <c r="C7" s="303"/>
      <c r="D7" s="299" t="s">
        <v>3</v>
      </c>
      <c r="E7" s="300"/>
      <c r="F7" s="300"/>
      <c r="G7" s="300"/>
      <c r="H7" s="300"/>
      <c r="I7" s="300"/>
      <c r="J7" s="300"/>
      <c r="K7" s="300"/>
      <c r="L7" s="300"/>
      <c r="M7" s="300"/>
      <c r="N7" s="428"/>
    </row>
    <row r="8" spans="1:14" x14ac:dyDescent="0.25">
      <c r="A8" s="303" t="s">
        <v>4</v>
      </c>
      <c r="B8" s="303"/>
      <c r="C8" s="303"/>
      <c r="D8" s="299" t="s">
        <v>109</v>
      </c>
      <c r="E8" s="300"/>
      <c r="F8" s="300"/>
      <c r="G8" s="300"/>
      <c r="H8" s="300"/>
      <c r="I8" s="300"/>
      <c r="J8" s="300"/>
      <c r="K8" s="300"/>
      <c r="L8" s="300"/>
      <c r="M8" s="300"/>
      <c r="N8" s="428"/>
    </row>
    <row r="9" spans="1:14" x14ac:dyDescent="0.25">
      <c r="A9" s="303" t="s">
        <v>5</v>
      </c>
      <c r="B9" s="303"/>
      <c r="C9" s="303"/>
      <c r="D9" s="299" t="s">
        <v>110</v>
      </c>
      <c r="E9" s="300"/>
      <c r="F9" s="300"/>
      <c r="G9" s="300"/>
      <c r="H9" s="300"/>
      <c r="I9" s="300"/>
      <c r="J9" s="300"/>
      <c r="K9" s="300"/>
      <c r="L9" s="300"/>
      <c r="M9" s="300"/>
      <c r="N9" s="428"/>
    </row>
    <row r="10" spans="1:14" ht="15.75" thickBot="1" x14ac:dyDescent="0.3">
      <c r="A10" s="427" t="s">
        <v>6</v>
      </c>
      <c r="B10" s="427"/>
      <c r="C10" s="427"/>
      <c r="D10" s="429" t="s">
        <v>111</v>
      </c>
      <c r="E10" s="430"/>
      <c r="F10" s="430"/>
      <c r="G10" s="430"/>
      <c r="H10" s="430"/>
      <c r="I10" s="430"/>
      <c r="J10" s="430"/>
      <c r="K10" s="430"/>
      <c r="L10" s="430"/>
      <c r="M10" s="430"/>
      <c r="N10" s="431"/>
    </row>
    <row r="11" spans="1:14" x14ac:dyDescent="0.25">
      <c r="A11" s="140" t="s">
        <v>7</v>
      </c>
      <c r="B11" s="141" t="s">
        <v>8</v>
      </c>
      <c r="C11" s="142" t="s">
        <v>9</v>
      </c>
      <c r="D11" s="143" t="s">
        <v>10</v>
      </c>
      <c r="E11" s="143" t="s">
        <v>11</v>
      </c>
      <c r="F11" s="143" t="s">
        <v>12</v>
      </c>
      <c r="G11" s="144" t="s">
        <v>13</v>
      </c>
      <c r="H11" s="144" t="s">
        <v>14</v>
      </c>
      <c r="I11" s="145" t="s">
        <v>15</v>
      </c>
      <c r="J11" s="144" t="s">
        <v>66</v>
      </c>
      <c r="K11" s="144" t="s">
        <v>16</v>
      </c>
      <c r="L11" s="143" t="s">
        <v>17</v>
      </c>
      <c r="M11" s="143" t="s">
        <v>18</v>
      </c>
      <c r="N11" s="146" t="s">
        <v>19</v>
      </c>
    </row>
    <row r="12" spans="1:14" x14ac:dyDescent="0.25">
      <c r="A12" s="147" t="s">
        <v>20</v>
      </c>
      <c r="B12" s="145" t="s">
        <v>21</v>
      </c>
      <c r="C12" s="148" t="s">
        <v>22</v>
      </c>
      <c r="D12" s="148" t="s">
        <v>23</v>
      </c>
      <c r="E12" s="149" t="s">
        <v>24</v>
      </c>
      <c r="F12" s="149" t="s">
        <v>25</v>
      </c>
      <c r="G12" s="149" t="s">
        <v>26</v>
      </c>
      <c r="H12" s="149" t="s">
        <v>27</v>
      </c>
      <c r="I12" s="145" t="s">
        <v>28</v>
      </c>
      <c r="J12" s="150" t="s">
        <v>29</v>
      </c>
      <c r="K12" s="150" t="s">
        <v>30</v>
      </c>
      <c r="L12" s="149" t="s">
        <v>30</v>
      </c>
      <c r="M12" s="149" t="s">
        <v>31</v>
      </c>
      <c r="N12" s="151" t="s">
        <v>32</v>
      </c>
    </row>
    <row r="13" spans="1:14" ht="15.75" thickBot="1" x14ac:dyDescent="0.3">
      <c r="A13" s="147"/>
      <c r="B13" s="145"/>
      <c r="C13" s="148" t="s">
        <v>33</v>
      </c>
      <c r="D13" s="148" t="s">
        <v>34</v>
      </c>
      <c r="E13" s="149"/>
      <c r="F13" s="149" t="s">
        <v>35</v>
      </c>
      <c r="G13" s="150" t="s">
        <v>35</v>
      </c>
      <c r="H13" s="150" t="s">
        <v>35</v>
      </c>
      <c r="I13" s="47"/>
      <c r="J13" s="150"/>
      <c r="K13" s="150" t="s">
        <v>36</v>
      </c>
      <c r="L13" s="150" t="s">
        <v>36</v>
      </c>
      <c r="M13" s="150" t="s">
        <v>37</v>
      </c>
      <c r="N13" s="151" t="s">
        <v>24</v>
      </c>
    </row>
    <row r="14" spans="1:14" ht="35.25" customHeight="1" thickBot="1" x14ac:dyDescent="0.3">
      <c r="A14" s="152">
        <v>1</v>
      </c>
      <c r="B14" s="153" t="s">
        <v>124</v>
      </c>
      <c r="C14" s="154" t="s">
        <v>125</v>
      </c>
      <c r="D14" s="155">
        <v>2410</v>
      </c>
      <c r="E14" s="156" t="s">
        <v>126</v>
      </c>
      <c r="F14" s="157">
        <v>150000</v>
      </c>
      <c r="G14" s="157">
        <v>138000</v>
      </c>
      <c r="H14" s="157">
        <v>62826.11</v>
      </c>
      <c r="I14" s="157">
        <v>10995.58</v>
      </c>
      <c r="J14" s="157">
        <v>12000</v>
      </c>
      <c r="K14" s="158">
        <v>45652</v>
      </c>
      <c r="L14" s="158">
        <v>46747</v>
      </c>
      <c r="M14" s="158" t="s">
        <v>96</v>
      </c>
      <c r="N14" s="159" t="s">
        <v>127</v>
      </c>
    </row>
    <row r="15" spans="1:14" ht="15.75" thickBot="1" x14ac:dyDescent="0.3">
      <c r="A15" s="423" t="s">
        <v>68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</row>
    <row r="16" spans="1:14" ht="15.75" thickBot="1" x14ac:dyDescent="0.3">
      <c r="A16" s="424" t="s">
        <v>69</v>
      </c>
      <c r="B16" s="424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</row>
    <row r="17" spans="1:14" ht="28.5" customHeight="1" x14ac:dyDescent="0.25">
      <c r="A17" s="424" t="s">
        <v>71</v>
      </c>
      <c r="B17" s="424"/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</row>
    <row r="18" spans="1:14" x14ac:dyDescent="0.25">
      <c r="A18" s="423" t="s">
        <v>70</v>
      </c>
      <c r="B18" s="423"/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</row>
    <row r="19" spans="1:14" x14ac:dyDescent="0.25">
      <c r="A19" s="35"/>
      <c r="B19" s="160"/>
      <c r="C19" s="160"/>
      <c r="D19" s="160"/>
      <c r="E19" s="160"/>
      <c r="F19" s="160"/>
      <c r="G19" s="160"/>
      <c r="H19" s="160"/>
      <c r="I19" s="160"/>
      <c r="J19" s="160"/>
      <c r="K19" s="161"/>
      <c r="L19" s="161"/>
      <c r="M19" s="161"/>
      <c r="N19" s="38"/>
    </row>
    <row r="20" spans="1:14" x14ac:dyDescent="0.25">
      <c r="A20" s="59" t="s">
        <v>39</v>
      </c>
      <c r="B20" s="39"/>
      <c r="C20" s="40"/>
      <c r="D20" s="40"/>
      <c r="E20" s="160"/>
      <c r="F20" s="160"/>
      <c r="G20" s="160"/>
      <c r="H20" s="160"/>
      <c r="I20" s="160"/>
      <c r="J20" s="160"/>
      <c r="K20" s="40"/>
      <c r="L20" s="40"/>
      <c r="M20" s="40"/>
      <c r="N20" s="60"/>
    </row>
    <row r="21" spans="1:14" x14ac:dyDescent="0.25">
      <c r="A21" s="59"/>
      <c r="B21" s="317" t="s">
        <v>40</v>
      </c>
      <c r="C21" s="317"/>
      <c r="D21" s="317"/>
      <c r="E21" s="160"/>
      <c r="F21" s="160"/>
      <c r="G21" s="160"/>
      <c r="H21" s="160"/>
      <c r="I21" s="160"/>
      <c r="J21" s="160"/>
      <c r="K21" s="425" t="s">
        <v>284</v>
      </c>
      <c r="L21" s="425"/>
      <c r="M21" s="425"/>
      <c r="N21" s="426"/>
    </row>
    <row r="22" spans="1:14" x14ac:dyDescent="0.25">
      <c r="A22" s="59"/>
      <c r="B22" s="162" t="s">
        <v>88</v>
      </c>
      <c r="C22" s="139"/>
      <c r="D22" s="139"/>
      <c r="E22" s="160"/>
      <c r="F22" s="160"/>
      <c r="G22" s="160"/>
      <c r="H22" s="160"/>
      <c r="I22" s="160"/>
      <c r="J22" s="160"/>
      <c r="K22" s="139" t="s">
        <v>89</v>
      </c>
      <c r="L22" s="139"/>
      <c r="M22" s="139"/>
      <c r="N22" s="61"/>
    </row>
    <row r="23" spans="1:14" x14ac:dyDescent="0.25">
      <c r="A23" s="59"/>
      <c r="B23" s="139" t="s">
        <v>90</v>
      </c>
      <c r="C23" s="139" t="s">
        <v>38</v>
      </c>
      <c r="D23" s="139" t="s">
        <v>91</v>
      </c>
      <c r="E23" s="160"/>
      <c r="F23" s="160"/>
      <c r="G23" s="160"/>
      <c r="H23" s="160"/>
      <c r="I23" s="160"/>
      <c r="J23" s="160"/>
      <c r="K23" s="139" t="s">
        <v>92</v>
      </c>
      <c r="L23" s="139"/>
      <c r="M23" s="139"/>
      <c r="N23" s="61"/>
    </row>
    <row r="24" spans="1:14" ht="15.75" thickBo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</row>
    <row r="25" spans="1:14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</sheetData>
  <mergeCells count="18">
    <mergeCell ref="A2:N2"/>
    <mergeCell ref="A4:N5"/>
    <mergeCell ref="A6:C6"/>
    <mergeCell ref="D6:N6"/>
    <mergeCell ref="A7:C7"/>
    <mergeCell ref="D7:N7"/>
    <mergeCell ref="A8:C8"/>
    <mergeCell ref="A9:C9"/>
    <mergeCell ref="A10:C10"/>
    <mergeCell ref="D8:N8"/>
    <mergeCell ref="D9:N9"/>
    <mergeCell ref="D10:N10"/>
    <mergeCell ref="A15:N15"/>
    <mergeCell ref="A16:N16"/>
    <mergeCell ref="A17:N17"/>
    <mergeCell ref="A18:N18"/>
    <mergeCell ref="B21:D21"/>
    <mergeCell ref="K21:N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7"/>
  <sheetViews>
    <sheetView workbookViewId="0">
      <selection activeCell="F23" sqref="F23"/>
    </sheetView>
  </sheetViews>
  <sheetFormatPr defaultRowHeight="15" x14ac:dyDescent="0.25"/>
  <cols>
    <col min="2" max="2" width="18.5703125" customWidth="1"/>
    <col min="3" max="3" width="17.28515625" bestFit="1" customWidth="1"/>
    <col min="4" max="4" width="19.7109375" customWidth="1"/>
    <col min="5" max="5" width="23.85546875" customWidth="1"/>
    <col min="6" max="6" width="21.5703125" customWidth="1"/>
    <col min="7" max="7" width="16.140625" customWidth="1"/>
    <col min="8" max="8" width="17.5703125" customWidth="1"/>
  </cols>
  <sheetData>
    <row r="1" spans="1:8" ht="22.5" x14ac:dyDescent="0.25">
      <c r="A1" s="441" t="s">
        <v>0</v>
      </c>
      <c r="B1" s="442"/>
      <c r="C1" s="442"/>
      <c r="D1" s="442"/>
      <c r="E1" s="442"/>
      <c r="F1" s="442"/>
      <c r="G1" s="442"/>
      <c r="H1" s="443"/>
    </row>
    <row r="2" spans="1:8" ht="15.75" thickBot="1" x14ac:dyDescent="0.3">
      <c r="A2" s="355" t="s">
        <v>42</v>
      </c>
      <c r="B2" s="356"/>
      <c r="C2" s="356"/>
      <c r="D2" s="356"/>
      <c r="E2" s="356"/>
      <c r="F2" s="356"/>
      <c r="G2" s="356"/>
      <c r="H2" s="357"/>
    </row>
    <row r="3" spans="1:8" ht="15.75" thickBot="1" x14ac:dyDescent="0.3">
      <c r="A3" s="358" t="s">
        <v>72</v>
      </c>
      <c r="B3" s="359"/>
      <c r="C3" s="359"/>
      <c r="D3" s="359"/>
      <c r="E3" s="359"/>
      <c r="F3" s="359"/>
      <c r="G3" s="359"/>
      <c r="H3" s="360"/>
    </row>
    <row r="4" spans="1:8" x14ac:dyDescent="0.25">
      <c r="A4" s="358"/>
      <c r="B4" s="359"/>
      <c r="C4" s="359"/>
      <c r="D4" s="359"/>
      <c r="E4" s="359"/>
      <c r="F4" s="359"/>
      <c r="G4" s="359"/>
      <c r="H4" s="360"/>
    </row>
    <row r="5" spans="1:8" x14ac:dyDescent="0.25">
      <c r="A5" s="437" t="s">
        <v>1</v>
      </c>
      <c r="B5" s="438"/>
      <c r="C5" s="438"/>
      <c r="D5" s="444" t="s">
        <v>108</v>
      </c>
      <c r="E5" s="444"/>
      <c r="F5" s="444"/>
      <c r="G5" s="444"/>
      <c r="H5" s="440"/>
    </row>
    <row r="6" spans="1:8" x14ac:dyDescent="0.25">
      <c r="A6" s="437" t="s">
        <v>2</v>
      </c>
      <c r="B6" s="438"/>
      <c r="C6" s="438"/>
      <c r="D6" s="439" t="s">
        <v>3</v>
      </c>
      <c r="E6" s="439"/>
      <c r="F6" s="439"/>
      <c r="G6" s="439"/>
      <c r="H6" s="440"/>
    </row>
    <row r="7" spans="1:8" x14ac:dyDescent="0.25">
      <c r="A7" s="437" t="s">
        <v>4</v>
      </c>
      <c r="B7" s="438"/>
      <c r="C7" s="438"/>
      <c r="D7" s="439" t="s">
        <v>109</v>
      </c>
      <c r="E7" s="439"/>
      <c r="F7" s="439"/>
      <c r="G7" s="439"/>
      <c r="H7" s="440"/>
    </row>
    <row r="8" spans="1:8" x14ac:dyDescent="0.25">
      <c r="A8" s="437" t="s">
        <v>5</v>
      </c>
      <c r="B8" s="438"/>
      <c r="C8" s="438"/>
      <c r="D8" s="439" t="s">
        <v>110</v>
      </c>
      <c r="E8" s="439"/>
      <c r="F8" s="439"/>
      <c r="G8" s="439"/>
      <c r="H8" s="440"/>
    </row>
    <row r="9" spans="1:8" ht="15.75" thickBot="1" x14ac:dyDescent="0.3">
      <c r="A9" s="447" t="s">
        <v>6</v>
      </c>
      <c r="B9" s="448"/>
      <c r="C9" s="448"/>
      <c r="D9" s="449" t="s">
        <v>111</v>
      </c>
      <c r="E9" s="449"/>
      <c r="F9" s="449"/>
      <c r="G9" s="449"/>
      <c r="H9" s="450"/>
    </row>
    <row r="10" spans="1:8" ht="15.75" customHeight="1" thickBot="1" x14ac:dyDescent="0.3">
      <c r="A10" s="62"/>
      <c r="E10" s="445" t="s">
        <v>43</v>
      </c>
      <c r="F10" s="445"/>
      <c r="G10" s="445"/>
      <c r="H10" s="446"/>
    </row>
    <row r="11" spans="1:8" x14ac:dyDescent="0.25">
      <c r="A11" s="64" t="s">
        <v>7</v>
      </c>
      <c r="B11" s="48" t="s">
        <v>44</v>
      </c>
      <c r="C11" s="48" t="s">
        <v>45</v>
      </c>
      <c r="D11" s="48" t="s">
        <v>46</v>
      </c>
      <c r="E11" s="48" t="s">
        <v>47</v>
      </c>
      <c r="F11" s="48" t="s">
        <v>48</v>
      </c>
      <c r="G11" s="48" t="s">
        <v>49</v>
      </c>
      <c r="H11" s="65" t="s">
        <v>50</v>
      </c>
    </row>
    <row r="12" spans="1:8" ht="15" customHeight="1" x14ac:dyDescent="0.25">
      <c r="A12" s="66" t="s">
        <v>51</v>
      </c>
      <c r="B12" s="50" t="s">
        <v>21</v>
      </c>
      <c r="C12" s="50" t="s">
        <v>33</v>
      </c>
      <c r="D12" s="50" t="s">
        <v>110</v>
      </c>
      <c r="E12" s="50" t="s">
        <v>53</v>
      </c>
      <c r="F12" s="50" t="s">
        <v>54</v>
      </c>
      <c r="G12" s="50" t="s">
        <v>55</v>
      </c>
      <c r="H12" s="67" t="s">
        <v>56</v>
      </c>
    </row>
    <row r="13" spans="1:8" x14ac:dyDescent="0.25">
      <c r="A13" s="66"/>
      <c r="B13" s="50"/>
      <c r="C13" s="50"/>
      <c r="D13" s="50"/>
      <c r="E13" s="50"/>
      <c r="F13" s="50" t="s">
        <v>57</v>
      </c>
      <c r="G13" s="50" t="s">
        <v>58</v>
      </c>
      <c r="H13" s="67" t="s">
        <v>59</v>
      </c>
    </row>
    <row r="14" spans="1:8" x14ac:dyDescent="0.25">
      <c r="A14" s="66"/>
      <c r="B14" s="50"/>
      <c r="C14" s="50"/>
      <c r="D14" s="50"/>
      <c r="E14" s="50"/>
      <c r="F14" s="50" t="s">
        <v>73</v>
      </c>
      <c r="G14" s="50" t="s">
        <v>60</v>
      </c>
      <c r="H14" s="67" t="s">
        <v>56</v>
      </c>
    </row>
    <row r="15" spans="1:8" ht="15.75" thickBot="1" x14ac:dyDescent="0.3">
      <c r="A15" s="66"/>
      <c r="B15" s="50"/>
      <c r="C15" s="50"/>
      <c r="D15" s="50"/>
      <c r="E15" s="163"/>
      <c r="F15" s="50"/>
      <c r="G15" s="50" t="s">
        <v>73</v>
      </c>
      <c r="H15" s="67" t="s">
        <v>61</v>
      </c>
    </row>
    <row r="16" spans="1:8" ht="15.75" thickBot="1" x14ac:dyDescent="0.3">
      <c r="A16" s="152">
        <v>1</v>
      </c>
      <c r="B16" s="153" t="s">
        <v>124</v>
      </c>
      <c r="C16" s="164" t="s">
        <v>125</v>
      </c>
      <c r="D16" s="164">
        <v>2410</v>
      </c>
      <c r="E16" s="434" t="s">
        <v>87</v>
      </c>
      <c r="F16" s="434"/>
      <c r="G16" s="434"/>
      <c r="H16" s="435"/>
    </row>
    <row r="17" spans="1:8" x14ac:dyDescent="0.25">
      <c r="A17" s="59" t="s">
        <v>74</v>
      </c>
      <c r="B17" s="160"/>
      <c r="C17" s="160"/>
      <c r="D17" s="160"/>
      <c r="E17" s="160"/>
      <c r="F17" s="160"/>
      <c r="G17" s="160"/>
      <c r="H17" s="74"/>
    </row>
    <row r="18" spans="1:8" x14ac:dyDescent="0.25">
      <c r="A18" s="75" t="s">
        <v>77</v>
      </c>
      <c r="B18" s="160"/>
      <c r="C18" s="160"/>
      <c r="D18" s="160"/>
      <c r="E18" s="160"/>
      <c r="F18" s="160"/>
      <c r="G18" s="160"/>
      <c r="H18" s="74"/>
    </row>
    <row r="19" spans="1:8" x14ac:dyDescent="0.25">
      <c r="A19" s="75" t="s">
        <v>75</v>
      </c>
      <c r="B19" s="160"/>
      <c r="C19" s="160"/>
      <c r="D19" s="160"/>
      <c r="E19" s="160"/>
      <c r="F19" s="160"/>
      <c r="G19" s="160"/>
      <c r="H19" s="74"/>
    </row>
    <row r="20" spans="1:8" x14ac:dyDescent="0.25">
      <c r="A20" s="59" t="s">
        <v>76</v>
      </c>
      <c r="B20" s="160"/>
      <c r="C20" s="160"/>
      <c r="D20" s="160"/>
      <c r="E20" s="160"/>
      <c r="F20" s="160"/>
      <c r="G20" s="160"/>
      <c r="H20" s="74"/>
    </row>
    <row r="21" spans="1:8" x14ac:dyDescent="0.25">
      <c r="A21" s="343" t="s">
        <v>62</v>
      </c>
      <c r="B21" s="436"/>
      <c r="C21" s="436"/>
      <c r="D21" s="436"/>
      <c r="E21" s="436"/>
      <c r="F21" s="436"/>
      <c r="G21" s="436"/>
      <c r="H21" s="345"/>
    </row>
    <row r="22" spans="1:8" x14ac:dyDescent="0.25">
      <c r="A22" s="76" t="s">
        <v>63</v>
      </c>
      <c r="B22" s="47" t="s">
        <v>64</v>
      </c>
      <c r="C22" s="47"/>
      <c r="D22" s="47"/>
      <c r="E22" s="47"/>
      <c r="F22" s="47" t="s">
        <v>65</v>
      </c>
      <c r="G22" s="47"/>
      <c r="H22" s="77"/>
    </row>
    <row r="23" spans="1:8" x14ac:dyDescent="0.25">
      <c r="A23" s="78"/>
      <c r="B23" s="160" t="s">
        <v>40</v>
      </c>
      <c r="C23" s="47"/>
      <c r="D23" s="47"/>
      <c r="E23" s="47"/>
      <c r="F23" s="160" t="s">
        <v>284</v>
      </c>
      <c r="G23" s="47"/>
      <c r="H23" s="77"/>
    </row>
    <row r="24" spans="1:8" x14ac:dyDescent="0.25">
      <c r="A24" s="78"/>
      <c r="B24" s="162" t="s">
        <v>88</v>
      </c>
      <c r="C24" s="139"/>
      <c r="D24" s="139"/>
      <c r="E24" s="47"/>
      <c r="F24" s="139" t="s">
        <v>89</v>
      </c>
      <c r="G24" s="47"/>
      <c r="H24" s="77"/>
    </row>
    <row r="25" spans="1:8" x14ac:dyDescent="0.25">
      <c r="A25" s="78"/>
      <c r="B25" s="139" t="s">
        <v>90</v>
      </c>
      <c r="C25" s="139" t="s">
        <v>38</v>
      </c>
      <c r="D25" s="139" t="s">
        <v>91</v>
      </c>
      <c r="E25" s="47"/>
      <c r="F25" s="139" t="s">
        <v>92</v>
      </c>
      <c r="G25" s="47"/>
      <c r="H25" s="77"/>
    </row>
    <row r="26" spans="1:8" x14ac:dyDescent="0.25">
      <c r="A26" s="78"/>
      <c r="B26" s="160"/>
      <c r="C26" s="47"/>
      <c r="D26" s="47"/>
      <c r="E26" s="47"/>
      <c r="F26" s="47"/>
      <c r="G26" s="47"/>
      <c r="H26" s="77"/>
    </row>
    <row r="27" spans="1:8" ht="15.75" thickBot="1" x14ac:dyDescent="0.3">
      <c r="A27" s="79"/>
      <c r="B27" s="81"/>
      <c r="C27" s="81"/>
      <c r="D27" s="81"/>
      <c r="E27" s="81"/>
      <c r="F27" s="81"/>
      <c r="G27" s="81"/>
      <c r="H27" s="82"/>
    </row>
  </sheetData>
  <mergeCells count="16">
    <mergeCell ref="E16:H16"/>
    <mergeCell ref="A21:H21"/>
    <mergeCell ref="A6:C6"/>
    <mergeCell ref="D6:H6"/>
    <mergeCell ref="A1:H1"/>
    <mergeCell ref="A2:H2"/>
    <mergeCell ref="A3:H4"/>
    <mergeCell ref="A5:C5"/>
    <mergeCell ref="D5:H5"/>
    <mergeCell ref="E10:H10"/>
    <mergeCell ref="A7:C7"/>
    <mergeCell ref="D7:H7"/>
    <mergeCell ref="A8:C8"/>
    <mergeCell ref="D8:H8"/>
    <mergeCell ref="A9:C9"/>
    <mergeCell ref="D9:H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N28"/>
  <sheetViews>
    <sheetView zoomScaleNormal="100" workbookViewId="0">
      <selection activeCell="D10" sqref="D10:N10"/>
    </sheetView>
  </sheetViews>
  <sheetFormatPr defaultRowHeight="15" x14ac:dyDescent="0.25"/>
  <cols>
    <col min="1" max="1" width="4.7109375" customWidth="1"/>
    <col min="2" max="2" width="11.7109375" customWidth="1"/>
    <col min="3" max="3" width="15.28515625" customWidth="1"/>
    <col min="4" max="4" width="12.7109375" bestFit="1" customWidth="1"/>
    <col min="5" max="5" width="36" customWidth="1"/>
    <col min="8" max="8" width="11.7109375" customWidth="1"/>
    <col min="10" max="10" width="10.85546875" customWidth="1"/>
    <col min="13" max="13" width="36.5703125" bestFit="1" customWidth="1"/>
    <col min="14" max="14" width="16" bestFit="1" customWidth="1"/>
  </cols>
  <sheetData>
    <row r="2" spans="1:14" ht="22.5" x14ac:dyDescent="0.25">
      <c r="A2" s="410" t="s">
        <v>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295" t="s">
        <v>67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14" x14ac:dyDescent="0.25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x14ac:dyDescent="0.25">
      <c r="A6" s="329" t="s">
        <v>1</v>
      </c>
      <c r="B6" s="329"/>
      <c r="C6" s="329"/>
      <c r="D6" s="330" t="s">
        <v>108</v>
      </c>
      <c r="E6" s="331"/>
      <c r="F6" s="331"/>
      <c r="G6" s="331"/>
      <c r="H6" s="331"/>
      <c r="I6" s="331"/>
      <c r="J6" s="331"/>
      <c r="K6" s="331"/>
      <c r="L6" s="331"/>
      <c r="M6" s="331"/>
      <c r="N6" s="452"/>
    </row>
    <row r="7" spans="1:14" x14ac:dyDescent="0.25">
      <c r="A7" s="324" t="s">
        <v>2</v>
      </c>
      <c r="B7" s="324"/>
      <c r="C7" s="324"/>
      <c r="D7" s="330" t="s">
        <v>3</v>
      </c>
      <c r="E7" s="331"/>
      <c r="F7" s="331"/>
      <c r="G7" s="331"/>
      <c r="H7" s="331"/>
      <c r="I7" s="331"/>
      <c r="J7" s="331"/>
      <c r="K7" s="331"/>
      <c r="L7" s="331"/>
      <c r="M7" s="331"/>
      <c r="N7" s="452"/>
    </row>
    <row r="8" spans="1:14" x14ac:dyDescent="0.25">
      <c r="A8" s="324" t="s">
        <v>4</v>
      </c>
      <c r="B8" s="324"/>
      <c r="C8" s="324"/>
      <c r="D8" s="299" t="s">
        <v>113</v>
      </c>
      <c r="E8" s="300"/>
      <c r="F8" s="300"/>
      <c r="G8" s="300"/>
      <c r="H8" s="300"/>
      <c r="I8" s="300"/>
      <c r="J8" s="300"/>
      <c r="K8" s="300"/>
      <c r="L8" s="300"/>
      <c r="M8" s="300"/>
      <c r="N8" s="428"/>
    </row>
    <row r="9" spans="1:14" x14ac:dyDescent="0.25">
      <c r="A9" s="324" t="s">
        <v>5</v>
      </c>
      <c r="B9" s="324"/>
      <c r="C9" s="324"/>
      <c r="D9" s="299" t="s">
        <v>114</v>
      </c>
      <c r="E9" s="300"/>
      <c r="F9" s="300"/>
      <c r="G9" s="300"/>
      <c r="H9" s="300"/>
      <c r="I9" s="300"/>
      <c r="J9" s="300"/>
      <c r="K9" s="300"/>
      <c r="L9" s="300"/>
      <c r="M9" s="300"/>
      <c r="N9" s="428"/>
    </row>
    <row r="10" spans="1:14" ht="15.75" thickBot="1" x14ac:dyDescent="0.3">
      <c r="A10" s="451" t="s">
        <v>6</v>
      </c>
      <c r="B10" s="451"/>
      <c r="C10" s="451"/>
      <c r="D10" s="429" t="s">
        <v>123</v>
      </c>
      <c r="E10" s="430"/>
      <c r="F10" s="430"/>
      <c r="G10" s="430"/>
      <c r="H10" s="430"/>
      <c r="I10" s="430"/>
      <c r="J10" s="430"/>
      <c r="K10" s="430"/>
      <c r="L10" s="430"/>
      <c r="M10" s="430"/>
      <c r="N10" s="431"/>
    </row>
    <row r="11" spans="1:14" x14ac:dyDescent="0.25">
      <c r="A11" s="2" t="s">
        <v>7</v>
      </c>
      <c r="B11" s="3" t="s">
        <v>8</v>
      </c>
      <c r="C11" s="4" t="s">
        <v>9</v>
      </c>
      <c r="D11" s="5" t="s">
        <v>10</v>
      </c>
      <c r="E11" s="5" t="s">
        <v>11</v>
      </c>
      <c r="F11" s="5" t="s">
        <v>12</v>
      </c>
      <c r="G11" s="6" t="s">
        <v>13</v>
      </c>
      <c r="H11" s="6" t="s">
        <v>14</v>
      </c>
      <c r="I11" s="7" t="s">
        <v>15</v>
      </c>
      <c r="J11" s="6" t="s">
        <v>66</v>
      </c>
      <c r="K11" s="6" t="s">
        <v>16</v>
      </c>
      <c r="L11" s="5" t="s">
        <v>17</v>
      </c>
      <c r="M11" s="5" t="s">
        <v>18</v>
      </c>
      <c r="N11" s="8" t="s">
        <v>19</v>
      </c>
    </row>
    <row r="12" spans="1:14" x14ac:dyDescent="0.25">
      <c r="A12" s="9" t="s">
        <v>20</v>
      </c>
      <c r="B12" s="10" t="s">
        <v>21</v>
      </c>
      <c r="C12" s="11" t="s">
        <v>22</v>
      </c>
      <c r="D12" s="11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7" t="s">
        <v>28</v>
      </c>
      <c r="J12" s="13" t="s">
        <v>29</v>
      </c>
      <c r="K12" s="13" t="s">
        <v>30</v>
      </c>
      <c r="L12" s="12" t="s">
        <v>30</v>
      </c>
      <c r="M12" s="12" t="s">
        <v>31</v>
      </c>
      <c r="N12" s="14" t="s">
        <v>32</v>
      </c>
    </row>
    <row r="13" spans="1:14" ht="15.75" thickBot="1" x14ac:dyDescent="0.3">
      <c r="A13" s="15"/>
      <c r="B13" s="16"/>
      <c r="C13" s="17" t="s">
        <v>33</v>
      </c>
      <c r="D13" s="17" t="s">
        <v>34</v>
      </c>
      <c r="E13" s="18"/>
      <c r="F13" s="18" t="s">
        <v>35</v>
      </c>
      <c r="G13" s="19" t="s">
        <v>35</v>
      </c>
      <c r="H13" s="19" t="s">
        <v>35</v>
      </c>
      <c r="I13" s="20"/>
      <c r="J13" s="19"/>
      <c r="K13" s="19" t="s">
        <v>36</v>
      </c>
      <c r="L13" s="19" t="s">
        <v>36</v>
      </c>
      <c r="M13" s="19" t="s">
        <v>37</v>
      </c>
      <c r="N13" s="21" t="s">
        <v>24</v>
      </c>
    </row>
    <row r="14" spans="1:14" ht="51" customHeight="1" x14ac:dyDescent="0.25">
      <c r="A14" s="22">
        <v>1</v>
      </c>
      <c r="B14" s="24" t="s">
        <v>115</v>
      </c>
      <c r="C14" s="24" t="s">
        <v>112</v>
      </c>
      <c r="D14" s="24">
        <v>86</v>
      </c>
      <c r="E14" s="58" t="s">
        <v>118</v>
      </c>
      <c r="F14" s="25">
        <v>200000</v>
      </c>
      <c r="G14" s="25">
        <v>185000</v>
      </c>
      <c r="H14" s="26">
        <v>0</v>
      </c>
      <c r="I14" s="26">
        <v>0</v>
      </c>
      <c r="J14" s="26">
        <v>0</v>
      </c>
      <c r="K14" s="27">
        <v>46014</v>
      </c>
      <c r="L14" s="27">
        <v>46379</v>
      </c>
      <c r="M14" s="27" t="s">
        <v>116</v>
      </c>
      <c r="N14" s="28" t="s">
        <v>117</v>
      </c>
    </row>
    <row r="15" spans="1:14" ht="25.5" customHeight="1" thickBot="1" x14ac:dyDescent="0.3">
      <c r="A15" s="29">
        <v>2</v>
      </c>
      <c r="B15" s="30" t="s">
        <v>122</v>
      </c>
      <c r="C15" s="30" t="s">
        <v>119</v>
      </c>
      <c r="D15" s="30">
        <v>84</v>
      </c>
      <c r="E15" s="101" t="s">
        <v>120</v>
      </c>
      <c r="F15" s="31">
        <v>150000</v>
      </c>
      <c r="G15" s="31">
        <v>0</v>
      </c>
      <c r="H15" s="32">
        <v>0</v>
      </c>
      <c r="I15" s="32">
        <v>0</v>
      </c>
      <c r="J15" s="32">
        <v>0</v>
      </c>
      <c r="K15" s="33">
        <v>46014</v>
      </c>
      <c r="L15" s="33" t="s">
        <v>121</v>
      </c>
      <c r="M15" s="33" t="s">
        <v>83</v>
      </c>
      <c r="N15" s="34" t="s">
        <v>117</v>
      </c>
    </row>
    <row r="16" spans="1:14" ht="15.75" thickBot="1" x14ac:dyDescent="0.3">
      <c r="A16" s="401" t="s">
        <v>68</v>
      </c>
      <c r="B16" s="401"/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</row>
    <row r="17" spans="1:14" ht="15.75" thickBot="1" x14ac:dyDescent="0.3">
      <c r="A17" s="402" t="s">
        <v>69</v>
      </c>
      <c r="B17" s="402"/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</row>
    <row r="18" spans="1:14" ht="28.5" customHeight="1" x14ac:dyDescent="0.25">
      <c r="A18" s="402" t="s">
        <v>71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</row>
    <row r="19" spans="1:14" x14ac:dyDescent="0.25">
      <c r="A19" s="403" t="s">
        <v>70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</row>
    <row r="20" spans="1:14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7"/>
      <c r="L20" s="37"/>
      <c r="M20" s="37"/>
      <c r="N20" s="38"/>
    </row>
    <row r="21" spans="1:14" x14ac:dyDescent="0.25">
      <c r="A21" s="59" t="s">
        <v>39</v>
      </c>
      <c r="B21" s="39"/>
      <c r="C21" s="40"/>
      <c r="D21" s="40"/>
      <c r="E21" s="36"/>
      <c r="F21" s="36"/>
      <c r="G21" s="36"/>
      <c r="H21" s="36"/>
      <c r="I21" s="36"/>
      <c r="J21" s="36"/>
      <c r="K21" s="40"/>
      <c r="L21" s="40"/>
      <c r="M21" s="40"/>
      <c r="N21" s="60"/>
    </row>
    <row r="22" spans="1:14" x14ac:dyDescent="0.25">
      <c r="A22" s="59"/>
      <c r="B22" s="404" t="s">
        <v>40</v>
      </c>
      <c r="C22" s="404"/>
      <c r="D22" s="404"/>
      <c r="E22" s="36"/>
      <c r="F22" s="36"/>
      <c r="G22" s="36"/>
      <c r="H22" s="36"/>
      <c r="I22" s="36"/>
      <c r="J22" s="36"/>
      <c r="K22" s="405" t="s">
        <v>284</v>
      </c>
      <c r="L22" s="405"/>
      <c r="M22" s="405"/>
      <c r="N22" s="406"/>
    </row>
    <row r="23" spans="1:14" x14ac:dyDescent="0.25">
      <c r="A23" s="59"/>
      <c r="B23" s="41" t="s">
        <v>88</v>
      </c>
      <c r="C23" s="42"/>
      <c r="D23" s="42"/>
      <c r="E23" s="36"/>
      <c r="F23" s="36"/>
      <c r="G23" s="36"/>
      <c r="H23" s="36"/>
      <c r="I23" s="36"/>
      <c r="J23" s="36"/>
      <c r="K23" s="43" t="s">
        <v>89</v>
      </c>
      <c r="L23" s="42"/>
      <c r="M23" s="42"/>
      <c r="N23" s="61"/>
    </row>
    <row r="24" spans="1:14" x14ac:dyDescent="0.25">
      <c r="A24" s="59"/>
      <c r="B24" s="42" t="s">
        <v>90</v>
      </c>
      <c r="C24" s="42" t="s">
        <v>38</v>
      </c>
      <c r="D24" s="42" t="s">
        <v>91</v>
      </c>
      <c r="E24" s="36"/>
      <c r="F24" s="36"/>
      <c r="G24" s="36"/>
      <c r="H24" s="36"/>
      <c r="I24" s="36"/>
      <c r="J24" s="36"/>
      <c r="K24" s="43" t="s">
        <v>92</v>
      </c>
      <c r="L24" s="42"/>
      <c r="M24" s="42"/>
      <c r="N24" s="61"/>
    </row>
    <row r="25" spans="1:14" ht="15.75" thickBot="1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</row>
    <row r="26" spans="1:14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4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1:14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</sheetData>
  <mergeCells count="18">
    <mergeCell ref="A2:N2"/>
    <mergeCell ref="A4:N5"/>
    <mergeCell ref="A6:C6"/>
    <mergeCell ref="D6:N6"/>
    <mergeCell ref="A7:C7"/>
    <mergeCell ref="D7:N7"/>
    <mergeCell ref="A8:C8"/>
    <mergeCell ref="A9:C9"/>
    <mergeCell ref="A10:C10"/>
    <mergeCell ref="D10:N10"/>
    <mergeCell ref="D8:N8"/>
    <mergeCell ref="D9:N9"/>
    <mergeCell ref="A16:N16"/>
    <mergeCell ref="A17:N17"/>
    <mergeCell ref="A18:N18"/>
    <mergeCell ref="A19:N19"/>
    <mergeCell ref="B22:D22"/>
    <mergeCell ref="K22:N22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CONTRATOS FUNDEP 1</vt:lpstr>
      <vt:lpstr>CONTRATOS FUNDEP ESPEC. 2</vt:lpstr>
      <vt:lpstr>PESSOAL ENVOLVIDO FUNDEP 1</vt:lpstr>
      <vt:lpstr>PESSOAL ENVOLVIDO FUNDEP 2</vt:lpstr>
      <vt:lpstr>CONTRATOS IPEAD</vt:lpstr>
      <vt:lpstr>PESSOAL ENVOLVIDO IPEAD</vt:lpstr>
      <vt:lpstr>CONTRATOS FCO</vt:lpstr>
      <vt:lpstr>PESSOAL ENVOLVIDO FCO</vt:lpstr>
      <vt:lpstr>CONTRATOS FRMFA</vt:lpstr>
      <vt:lpstr>PESSOAL ENVOLVIDO FRMFA</vt:lpstr>
      <vt:lpstr>CONTRATOS FEPE</vt:lpstr>
      <vt:lpstr>PESSOAL ENVOLVIDO FEPE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Lisboa Souza da Silva</dc:creator>
  <cp:lastModifiedBy>Windows User</cp:lastModifiedBy>
  <cp:lastPrinted>2026-01-27T13:48:20Z</cp:lastPrinted>
  <dcterms:created xsi:type="dcterms:W3CDTF">2020-02-04T19:23:57Z</dcterms:created>
  <dcterms:modified xsi:type="dcterms:W3CDTF">2026-02-06T15:32:31Z</dcterms:modified>
</cp:coreProperties>
</file>