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FAO 2025\PC 2025\"/>
    </mc:Choice>
  </mc:AlternateContent>
  <xr:revisionPtr revIDLastSave="0" documentId="8_{8EC4DE71-CA2A-408B-80C0-70DBEF90F364}" xr6:coauthVersionLast="46" xr6:coauthVersionMax="46" xr10:uidLastSave="{00000000-0000-0000-0000-000000000000}"/>
  <bookViews>
    <workbookView xWindow="-120" yWindow="-120" windowWidth="20730" windowHeight="11160" firstSheet="3" activeTab="5" xr2:uid="{00000000-000D-0000-FFFF-FFFF00000000}"/>
  </bookViews>
  <sheets>
    <sheet name="CONTRATOS IPEAD" sheetId="1" r:id="rId1"/>
    <sheet name="PESSOAL ENVOLVIDO IPEAD" sheetId="2" r:id="rId2"/>
    <sheet name="CONTRATOS FUNDEP" sheetId="3" r:id="rId3"/>
    <sheet name="PESSOAL ENVOLVIDO FUNDEP" sheetId="4" r:id="rId4"/>
    <sheet name="CONTRATOS FEPE" sheetId="5" r:id="rId5"/>
    <sheet name="PESSOAL ENVOLVIDO FEPE" sheetId="6" r:id="rId6"/>
    <sheet name="CONTRATOS FCO" sheetId="8" r:id="rId7"/>
    <sheet name="PESSOAL ENVOLVIDO FCO" sheetId="9" r:id="rId8"/>
  </sheets>
  <definedNames>
    <definedName name="_xlnm.Print_Area" localSheetId="0">'CONTRATOS IPEAD'!$A$1:$N$30</definedName>
    <definedName name="_xlnm.Print_Area" localSheetId="7">'PESSOAL ENVOLVIDO FCO'!$A$1:$H$82</definedName>
    <definedName name="_xlnm.Print_Area" localSheetId="3">'PESSOAL ENVOLVIDO FUNDEP'!$A$1:$H$46</definedName>
    <definedName name="_xlnm.Print_Titles" localSheetId="7">'PESSOAL ENVOLVIDO FCO'!$1:$15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5" l="1"/>
  <c r="H18" i="5"/>
  <c r="I18" i="5"/>
  <c r="H17" i="5"/>
  <c r="I17" i="5"/>
  <c r="H16" i="5"/>
  <c r="I16" i="5"/>
  <c r="H15" i="5"/>
  <c r="I15" i="5"/>
  <c r="H14" i="5"/>
  <c r="I14" i="5"/>
  <c r="F16" i="8" l="1"/>
  <c r="F23" i="3" l="1"/>
  <c r="F19" i="3"/>
  <c r="F30" i="3"/>
  <c r="F27" i="3"/>
  <c r="F25" i="3"/>
  <c r="F21" i="3"/>
  <c r="F16" i="3"/>
  <c r="G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E59" authorId="0" shapeId="0" xr:uid="{00000000-0006-0000-0700-000001000000}">
      <text>
        <r>
          <rPr>
            <b/>
            <sz val="9"/>
            <color indexed="81"/>
            <rFont val="Segoe UI"/>
            <family val="2"/>
          </rPr>
          <t>Dell:</t>
        </r>
        <r>
          <rPr>
            <sz val="9"/>
            <color indexed="81"/>
            <rFont val="Segoe UI"/>
            <family val="2"/>
          </rPr>
          <t xml:space="preserve">
Mandei e-mail para a coordenação do projeto a fim de identificar se há mais servidores da UFMG que receberam bolsa em 2025</t>
        </r>
      </text>
    </comment>
  </commentList>
</comments>
</file>

<file path=xl/sharedStrings.xml><?xml version="1.0" encoding="utf-8"?>
<sst xmlns="http://schemas.openxmlformats.org/spreadsheetml/2006/main" count="900" uniqueCount="280">
  <si>
    <t>UNIVERSIDADE FEDERAL DE MINAS GERAIS</t>
  </si>
  <si>
    <t>UG SIGNATÁRIA DO CONTRATO</t>
  </si>
  <si>
    <t>NOME DO DIRIGENTE MÁXIMO DA IFES</t>
  </si>
  <si>
    <t>Sandra Regina Goulart Almeida</t>
  </si>
  <si>
    <t>NOME DA FUNDAÇÃO DE APOIO</t>
  </si>
  <si>
    <t>SIGLA DA FUNDAÇÃO DE APOIO</t>
  </si>
  <si>
    <t>CNPJ DA FUNDAÇÃO DE APOIO</t>
  </si>
  <si>
    <t>N°</t>
  </si>
  <si>
    <t xml:space="preserve">N° INSTRUMENTO </t>
  </si>
  <si>
    <t xml:space="preserve">NR.DO </t>
  </si>
  <si>
    <t>Nº DO CONTRATO</t>
  </si>
  <si>
    <t xml:space="preserve">NOME DO </t>
  </si>
  <si>
    <t xml:space="preserve">VR DO </t>
  </si>
  <si>
    <t>VR. *</t>
  </si>
  <si>
    <t>VR**</t>
  </si>
  <si>
    <t>VR***</t>
  </si>
  <si>
    <t>DATA INÍCIO</t>
  </si>
  <si>
    <t>DATA FIM</t>
  </si>
  <si>
    <t>FINALIDADE:</t>
  </si>
  <si>
    <t>COORDENADOR</t>
  </si>
  <si>
    <t>E ADITIVOS</t>
  </si>
  <si>
    <t>PROCESSO</t>
  </si>
  <si>
    <t>NA FUNDAÇÃO</t>
  </si>
  <si>
    <t>PROJETO</t>
  </si>
  <si>
    <t>CONTRATO</t>
  </si>
  <si>
    <t>REPASSADO</t>
  </si>
  <si>
    <t xml:space="preserve">DESPESAS TOTAL </t>
  </si>
  <si>
    <t>RECEITAS</t>
  </si>
  <si>
    <t>OPERACIONAL</t>
  </si>
  <si>
    <t>DA VIGÊNCIA</t>
  </si>
  <si>
    <t>ENSINO, PESQUISA, EXTENSÃO</t>
  </si>
  <si>
    <t xml:space="preserve">DO </t>
  </si>
  <si>
    <t>DE DISPENSA</t>
  </si>
  <si>
    <t>DE APOIO</t>
  </si>
  <si>
    <t>(EM REAIS)</t>
  </si>
  <si>
    <t>dd/mm/aaaa</t>
  </si>
  <si>
    <t>DESEN. INSTITUCIONAL, CIENTÍFICO E TECNOLÓGICO.</t>
  </si>
  <si>
    <t xml:space="preserve"> </t>
  </si>
  <si>
    <t>RESPONSÁVEL PELO SETOR CONTÁBIL/FINANCEIRO</t>
  </si>
  <si>
    <t>ORDENADOR DE DESPESA</t>
  </si>
  <si>
    <t>RECURSOS DA UFMG ENVOLVIDOS NOS PROJETOS</t>
  </si>
  <si>
    <t>RECURSOS HUMANOS DA UFMG ENVOLVIDOS NOS PROJETOS</t>
  </si>
  <si>
    <t>N° CONTRATO</t>
  </si>
  <si>
    <t>NR.DO PROCESSO</t>
  </si>
  <si>
    <t xml:space="preserve">NÚMERO </t>
  </si>
  <si>
    <t>SERVIDOR**</t>
  </si>
  <si>
    <t>CARGA HORÁRIA</t>
  </si>
  <si>
    <t>REMUNERAÇÃO</t>
  </si>
  <si>
    <t>BOLSA DE PESQUISA</t>
  </si>
  <si>
    <t>ORDEM</t>
  </si>
  <si>
    <t>FUNDEP</t>
  </si>
  <si>
    <t>ENVOLVIDO</t>
  </si>
  <si>
    <t>EFETIVAMENTE DEDICADA</t>
  </si>
  <si>
    <t>RECEBIDA PELA</t>
  </si>
  <si>
    <t xml:space="preserve">OU </t>
  </si>
  <si>
    <t>AO CONTRATO</t>
  </si>
  <si>
    <t>PARTICIPANTE</t>
  </si>
  <si>
    <t>DE ENSINO</t>
  </si>
  <si>
    <t>NO PROJETO</t>
  </si>
  <si>
    <t>DE EXTENSÃO</t>
  </si>
  <si>
    <t>Servidor ** Apenas servidores estatutários com matricula SIAPE ativa.</t>
  </si>
  <si>
    <t>CUSTO ****</t>
  </si>
  <si>
    <t>CONTRATOS CELEBRADOS COM FUNDAÇÕES DE APOIO COM VIGÊNCIA NO EXERCÍCIO DE 2025</t>
  </si>
  <si>
    <t>* VR.REPASSADO: É o valor acumulado que foi repassado p/ Fund. de Apoio via SIAFI até 31/12/2025.</t>
  </si>
  <si>
    <t>**VR. DESPESA TOTAL  : Total gasto/executado no projeto na Fundação de Apoio até 31/12/2025. - O valor preenchido nesta coluna deve ser no máximo a soma do Valor Repassado + Receitas.</t>
  </si>
  <si>
    <t>**** CUSTO OPERACIONAL: Valor da remuneração paga à Fundação de Apoio  título de serviços administrativos ou gerenciamento de gestão até 31/12/2025.</t>
  </si>
  <si>
    <t>*** VR. RECEITAS : Receitas geradas pelo contrato junto a terceiros e que sejam entregues pela Universidade à arrecadação  direta pela Fundação para atender ao projeto a que serve o contrato.(Em atendimento ao ítem 8.2.3.1 sub-ítem II da Decisão nº 1646/2002 do TCU). Arrecadação direta pela Fundação de Apoio e/ou rendimentos até 31/12/2025.</t>
  </si>
  <si>
    <r>
      <t xml:space="preserve">CONTRATOS CELEBRADOS COM FUNDAÇÕES DE APOIO COM </t>
    </r>
    <r>
      <rPr>
        <sz val="13"/>
        <rFont val="Arial"/>
        <family val="2"/>
      </rPr>
      <t>VIGÊNCIA</t>
    </r>
    <r>
      <rPr>
        <sz val="14"/>
        <rFont val="Arial"/>
        <family val="2"/>
      </rPr>
      <t xml:space="preserve"> NO EXERCÍCIO DE 2025</t>
    </r>
  </si>
  <si>
    <t>EM 2025</t>
  </si>
  <si>
    <t xml:space="preserve">* Segundo Resolução 13/22, de 1 de dezembro de 2022, do Conselho Universitário, no Artigo 3º: </t>
  </si>
  <si>
    <t>colegiado superior da Unidade, ficando dispensada a aprovação dessas por outras instâncias.</t>
  </si>
  <si>
    <t>§ 2º A participação de servidores nas Atividades Acadêmicas previstas no caput deste artigo não excederá a carga horária prevista na legislação vigente</t>
  </si>
  <si>
    <t>Art. 3º As Atividades Acadêmicas Individuais deverão ser aprovadas, em primeira instância, pela Câmara Departamental ou estrutura equivalente e, em segunda instância, pelo órgão</t>
  </si>
  <si>
    <t xml:space="preserve">Fundação Instituto de Pesquisas Econômicas, Administrativas e Contábeis de Minas Gerais </t>
  </si>
  <si>
    <t>IPEAD</t>
  </si>
  <si>
    <t>16.578.361/0001-50</t>
  </si>
  <si>
    <t>Não houve bolsa para servidor</t>
  </si>
  <si>
    <t xml:space="preserve">CONVÊNIO QUE ENTRE SI CELEBRAM O
MUNICIPIO DE BELO HORIZONTE POR
INTERMÉDIO DA SECRETARIA MUNICIPAL DE
SAÚDE DE BELO HORIZONTE E A FACULDADE DE
ODONTOLOGIA DA UNIVERSIDADE FEDERAL DE
MINAS GERAIS COM A INTERVENIÊNCIA
FUNDAÇÃO INSTITUTO DE PESQUISAS
ECONÔMICAS, ADMINISTRATIVAS E CONTÁBEIS
DE MINAS GERAIS - IPEAD. </t>
  </si>
  <si>
    <t>23072.240566/2025-91</t>
  </si>
  <si>
    <t>Centro de Excelência em Impressão 3D da Faculdade de Odontologia da UFMG (CEI 3D+/FAO UFMG)</t>
  </si>
  <si>
    <t>Extensão</t>
  </si>
  <si>
    <t>Rodrigo Richard da Silveira</t>
  </si>
  <si>
    <t xml:space="preserve">Patrícia Valente Araújo </t>
  </si>
  <si>
    <t>23072.241213/2025-16</t>
  </si>
  <si>
    <t>CONVÊNIO QUE ENTRE SI CELEBRAM O
MUNICIPIO DE BELO HORIZONTE POR
INTERMÉDIO DA SECRETARIA MUNICIPAL DE
SAÚDE DE BELO HORIZONTE E A FACULDADE DE
ODONTOLOGIA DA UNIVERSIDADE FEDERAL DE
MINAS GERAIS COM A INTERVENIÊNCIA
FUNDAÇÃO INSTITUTO DE PESQUISAS
ECONÔMICAS, ADMINISTRATIVAS E CONTÁBEIS
DE MINAS GERAIS - IPEAD.</t>
  </si>
  <si>
    <t>-</t>
  </si>
  <si>
    <t xml:space="preserve"> 23072.267063/2025-62</t>
  </si>
  <si>
    <t xml:space="preserve"> 492/2025</t>
  </si>
  <si>
    <t>Núcleo de Tecnologia Digital Aplicada às Restaurações Odontológicas da UFMG (NTD-RO/UFMG)</t>
  </si>
  <si>
    <t>494/2025</t>
  </si>
  <si>
    <t>23072.262876/2025-66</t>
  </si>
  <si>
    <t xml:space="preserve"> Centro de Excelência em Impressão 3D da Faculdade de Odontologia da UFMG (CEI3D+/FAO UFMG)”.
 </t>
  </si>
  <si>
    <t>23072.271099/2025-41</t>
  </si>
  <si>
    <t>489/2025</t>
  </si>
  <si>
    <t xml:space="preserve"> Projeto de Desenvolvimento Institucional “Modernização Tecnológica, Inovação e Humanização para o Fortalecimento do Ensino, Pesquisa, Extensão e Gestão Institucional da Faculdade de Odontologia da UFMG”.</t>
  </si>
  <si>
    <t>Desenvolvimento Institucional</t>
  </si>
  <si>
    <t>PORTARIA DE NOMEAÇÃO Nº 436, de 18 de janeiro de 2024</t>
  </si>
  <si>
    <t>Fundação de Desenvolvimento da Pesquisa</t>
  </si>
  <si>
    <t xml:space="preserve">CPF: 900.794.936-53          </t>
  </si>
  <si>
    <t>TEL.(31) 3409-2491</t>
  </si>
  <si>
    <t xml:space="preserve">CPF:900.794.936-53  </t>
  </si>
  <si>
    <t>TEL.: (31) 3409-2491</t>
  </si>
  <si>
    <t>Fundação de Apoio ao Ensino, Pesquisa e Extensão</t>
  </si>
  <si>
    <t>FEPE</t>
  </si>
  <si>
    <t>16.629.388/0001-24</t>
  </si>
  <si>
    <t>FCO</t>
  </si>
  <si>
    <t>Fundação Christiano Ottoni</t>
  </si>
  <si>
    <t>18.218.909/0001-86</t>
  </si>
  <si>
    <t>222/2021</t>
  </si>
  <si>
    <t>23072.229200/2021-37</t>
  </si>
  <si>
    <t>Curso de Especialização em Ortodontia</t>
  </si>
  <si>
    <t>Leniana Santos Neves</t>
  </si>
  <si>
    <t>001/2022</t>
  </si>
  <si>
    <t>23072.262416/2021-12</t>
  </si>
  <si>
    <t> 07/01/2022</t>
  </si>
  <si>
    <t> 04/07/2025</t>
  </si>
  <si>
    <t>603/2023</t>
  </si>
  <si>
    <t>23072.273141/2023-04</t>
  </si>
  <si>
    <t>R$      678.805,96 </t>
  </si>
  <si>
    <t>Convênio Internato Rural - Guaxupé</t>
  </si>
  <si>
    <t>23072.250423/2023-25</t>
  </si>
  <si>
    <t>Internato Rural - Guaxupé</t>
  </si>
  <si>
    <t>Ensino</t>
  </si>
  <si>
    <t>Daniele Lopes Leal</t>
  </si>
  <si>
    <t>028/2024</t>
  </si>
  <si>
    <t>23072.203218/2024-51</t>
  </si>
  <si>
    <t xml:space="preserve">Curso de Especialização em Periodontia </t>
  </si>
  <si>
    <t>Rafael Paschoal Esteves Lima</t>
  </si>
  <si>
    <t>Curso de Especialização em Odontopediatria</t>
  </si>
  <si>
    <t>448/2022</t>
  </si>
  <si>
    <t>23072.226547/2022-17</t>
  </si>
  <si>
    <t>Curso de Especialização em Cirurgia e Traumatologia Buco-Maxilo-Facial</t>
  </si>
  <si>
    <t>Evandro Guimarães de Aguiar</t>
  </si>
  <si>
    <t>128/2023</t>
  </si>
  <si>
    <t>23072.241310-2022-58</t>
  </si>
  <si>
    <t>Curso de Especialização em Dentística</t>
  </si>
  <si>
    <t>Hugo Henriques Alvim</t>
  </si>
  <si>
    <t>302/2023</t>
  </si>
  <si>
    <t>23072.263776/2022-12</t>
  </si>
  <si>
    <t> 06/07/2026</t>
  </si>
  <si>
    <t>596/2023</t>
  </si>
  <si>
    <t>23072.269994/2023-33</t>
  </si>
  <si>
    <t>381/2024</t>
  </si>
  <si>
    <t>23072.262721/2024-49</t>
  </si>
  <si>
    <t>Curso de Especialização em Implantodontia</t>
  </si>
  <si>
    <t>Leandro Napier de Souza</t>
  </si>
  <si>
    <t>659/2023</t>
  </si>
  <si>
    <t>23072.267970/2023-40</t>
  </si>
  <si>
    <t>Curso de Formação em Saúde Bucal</t>
  </si>
  <si>
    <t>Pesquisa e Extensão</t>
  </si>
  <si>
    <t>Maria Inês Barreiros Senna</t>
  </si>
  <si>
    <t>001/2024</t>
  </si>
  <si>
    <t>23072.261399/2023-50</t>
  </si>
  <si>
    <t>Emenda Parlamentar / Agravos em saúde bucal: da pesquisa básica à avaliação dos serviços de saúde - PBH</t>
  </si>
  <si>
    <t>Pesquisa</t>
  </si>
  <si>
    <t>Mauro Henrique Nogueira Guimaraes de Abreu</t>
  </si>
  <si>
    <t>525/2025</t>
  </si>
  <si>
    <t>23072.274425/2024-91</t>
  </si>
  <si>
    <t>Emenda Parlamentar - Apoio à disciplina de graduação OSP039-Atenção odontológica para crianças e adolescentes com deficiência: implantação do serviço de sedação ambulatorial para ensino, pesquisa e assistência</t>
  </si>
  <si>
    <t>Pesquisa e Ensino</t>
  </si>
  <si>
    <t>Ana Cristina Borges de Oliveira </t>
  </si>
  <si>
    <t>042/2022</t>
  </si>
  <si>
    <t>23072.246525/2022-65</t>
  </si>
  <si>
    <t>Prestação de serviços para a população com ampliação de atendimento para 23.000 pessoas da Faculdade de Odontologia</t>
  </si>
  <si>
    <t>Denise Vieira Travassos</t>
  </si>
  <si>
    <t>Convênio - Diversos Municípios</t>
  </si>
  <si>
    <t>23072.226448/2022-27</t>
  </si>
  <si>
    <t>29370 (subprojeto 9)</t>
  </si>
  <si>
    <t>Convênio Internato Rural - Mariana</t>
  </si>
  <si>
    <t xml:space="preserve">Ensino </t>
  </si>
  <si>
    <t>30551 (subprojeto 4)</t>
  </si>
  <si>
    <t>30551 (subprojeto 11)</t>
  </si>
  <si>
    <t xml:space="preserve">23072.235345/2023-39 </t>
  </si>
  <si>
    <t>30551 (subprojeto 2)</t>
  </si>
  <si>
    <t>Convênio Internato Rural - Pedro Leopoldo</t>
  </si>
  <si>
    <t>30551 (subprojeto 9)</t>
  </si>
  <si>
    <t>23072.230978/2023-51</t>
  </si>
  <si>
    <t>30551 (subprojeto 3)</t>
  </si>
  <si>
    <t>Convênio Internato Rural - Dores de Guanhães</t>
  </si>
  <si>
    <t>30551 (subprojeto 10)</t>
  </si>
  <si>
    <t>23072.237916/2022-99</t>
  </si>
  <si>
    <t>29370 (subprojeto 11)</t>
  </si>
  <si>
    <t>Convênio Internato Rural - Conceição do Mato Dentro</t>
  </si>
  <si>
    <t>30551 (subprojeto 5)</t>
  </si>
  <si>
    <t>23072.210026/2022-30</t>
  </si>
  <si>
    <t>29370 (subprojeto 5)</t>
  </si>
  <si>
    <t>Convênio Internato Rural - Bonfim</t>
  </si>
  <si>
    <t>30551 (subprojeto 7)</t>
  </si>
  <si>
    <t>23072.210038/2022-64</t>
  </si>
  <si>
    <t>29370 (subprojeto 4)</t>
  </si>
  <si>
    <t>Convênio Internato Rural - Rubim</t>
  </si>
  <si>
    <t>29370 (subprojeto 12)</t>
  </si>
  <si>
    <t>30551 (subprojeto 6)</t>
  </si>
  <si>
    <t>23072.210086/2022-52</t>
  </si>
  <si>
    <t>29370 (subprojeto 7)</t>
  </si>
  <si>
    <t>Convênio Internato Rural -Várzea da Palma</t>
  </si>
  <si>
    <t xml:space="preserve"> 21/03/2026</t>
  </si>
  <si>
    <t>30551 (subprojeto 8)</t>
  </si>
  <si>
    <t>23072.231234/2025-15</t>
  </si>
  <si>
    <t>Convênio Internato Rural -Guaranésia</t>
  </si>
  <si>
    <t xml:space="preserve"> 12/08/27</t>
  </si>
  <si>
    <t>23072.252051/2025-33</t>
  </si>
  <si>
    <t>292/2025</t>
  </si>
  <si>
    <t>Izabella Barbosa Fernandes</t>
  </si>
  <si>
    <t xml:space="preserve">Especialização  </t>
  </si>
  <si>
    <t>Rodrigo Hermont Cançado</t>
  </si>
  <si>
    <t>4 horas/semana</t>
  </si>
  <si>
    <t xml:space="preserve"> Rosa Núbia Vieira de Moura</t>
  </si>
  <si>
    <t>Felipe Eduardo Baires Campos</t>
  </si>
  <si>
    <t>Leonardo Foresti Soares de Menezes</t>
  </si>
  <si>
    <t xml:space="preserve"> Marcelo Drummond Naves</t>
  </si>
  <si>
    <t>Soraia Macari</t>
  </si>
  <si>
    <t xml:space="preserve"> Wagner Henriques de Castro</t>
  </si>
  <si>
    <t>Bruno da Silva Vieira</t>
  </si>
  <si>
    <t>Renata Magalhães Cyrino</t>
  </si>
  <si>
    <t>23072.247743/2024-89</t>
  </si>
  <si>
    <t>TERMO DE COOPERAÇÃO Nº 001/2024</t>
  </si>
  <si>
    <t>Projeto Apoio ao Programa de Assistência Odontológica de Pacientes de Transplante: Insumos de Custeio ao Atendimento</t>
  </si>
  <si>
    <t>Carlos José de Paula Silva</t>
  </si>
  <si>
    <t>Debora Apolinário Nunes Lanna</t>
  </si>
  <si>
    <t>Marcelo Drummond Naves</t>
  </si>
  <si>
    <t>Rosa Núbia Vieira de Moura</t>
  </si>
  <si>
    <t>2 horas/semana</t>
  </si>
  <si>
    <t>Especialização</t>
  </si>
  <si>
    <t>Daniela Augusta Barbato Ferreira</t>
  </si>
  <si>
    <t>Daniel José Braga Dutra</t>
  </si>
  <si>
    <t>Juliana Vilela Bastos</t>
  </si>
  <si>
    <t>Lincoln Dias Lanza</t>
  </si>
  <si>
    <t>Luiz Thadeu de Abreu Poletto</t>
  </si>
  <si>
    <t>Patrícia Valente Araújo</t>
  </si>
  <si>
    <t>Ricardo Reis Oliveira</t>
  </si>
  <si>
    <t>Rogeli Tibúrcio Ribeiro da Cunha Peixoto</t>
  </si>
  <si>
    <t>Tânia Mara Pimenta Amaral</t>
  </si>
  <si>
    <t>Ana Cristina Borges de Oliveira</t>
  </si>
  <si>
    <t>Cristiane Meira Assunção</t>
  </si>
  <si>
    <t>Fernanda de Morais Ferreira</t>
  </si>
  <si>
    <t>Isabella Faria da Cunha Peixoto</t>
  </si>
  <si>
    <t>Ivana Meyer Prado</t>
  </si>
  <si>
    <t>Lucas Guimarães Abreu</t>
  </si>
  <si>
    <t>Marco Aurélio Benini Paschoal</t>
  </si>
  <si>
    <t>Patricia Maria Pereira De Araújo Zarzar</t>
  </si>
  <si>
    <t>Paulo Antonio Martins Junior</t>
  </si>
  <si>
    <t>Raquel Gonçalves Vieira de Andrade</t>
  </si>
  <si>
    <t>Saul Martins de Paiva</t>
  </si>
  <si>
    <t>Sheyla Márcia Auad</t>
  </si>
  <si>
    <t>Viviane Elisângela Gomes</t>
  </si>
  <si>
    <t>Extensão/Ensino</t>
  </si>
  <si>
    <t>Marcelo Dias Moreira de Assis Costa</t>
  </si>
  <si>
    <t>Marcos Daniel Septimio Lanza</t>
  </si>
  <si>
    <t>Maurício Augusto Aquino de Castro</t>
  </si>
  <si>
    <t>Ricardo Alves de Mesquita</t>
  </si>
  <si>
    <t>Andrea Clemente Palmier</t>
  </si>
  <si>
    <t xml:space="preserve">R$       48.191,63	</t>
  </si>
  <si>
    <t xml:space="preserve">R$                   5.700,00	</t>
  </si>
  <si>
    <t>5  horas/semana</t>
  </si>
  <si>
    <t>4  horas/semana</t>
  </si>
  <si>
    <t>2  horas/semana</t>
  </si>
  <si>
    <t>Cristiane Baccin Bendo Neves</t>
  </si>
  <si>
    <t>5 horas/semana</t>
  </si>
  <si>
    <t>Cristina Otaviana da Cruz Pôssas</t>
  </si>
  <si>
    <t xml:space="preserve">João Batista Novaes Júnior </t>
  </si>
  <si>
    <t>_____________________________________________</t>
  </si>
  <si>
    <t xml:space="preserve">   PORTARIA DE NOMEAÇÃO Nº 436, de 18 de janeiro de 2024</t>
  </si>
  <si>
    <t>CPF: 900.794.936-53                                      TEL.: (31) 3409-2491</t>
  </si>
  <si>
    <t xml:space="preserve">                    ORDENADOR DE DESPESA</t>
  </si>
  <si>
    <t xml:space="preserve">                                                               João Batista Novaes Júnior       </t>
  </si>
  <si>
    <t>18.720.938/0001-41</t>
  </si>
  <si>
    <t>DESEN. INSTITUCIONAL, CIENTÍFICO E TECNOLÓGICO</t>
  </si>
  <si>
    <t>CPF:900.794.936-53                                            TEL.: (31) 3409-2491</t>
  </si>
  <si>
    <t>30551 (subprojeto 12)</t>
  </si>
  <si>
    <t xml:space="preserve">                   CPF:900.794.936-53                                                           TEL.: (31) 3409-2491                       </t>
  </si>
  <si>
    <t>CPF:900.794.936-53                                                            TEL.: (31) 3409-2491</t>
  </si>
  <si>
    <t>93/2025</t>
  </si>
  <si>
    <t>23072.218390/2025-91</t>
  </si>
  <si>
    <t xml:space="preserve">R$ 115.120,92	</t>
  </si>
  <si>
    <t>153290  -  Faculdade de Odontologia</t>
  </si>
  <si>
    <t xml:space="preserve">CPF: 900.794.936-53                                     TEL: (31) 3409-2491
</t>
  </si>
  <si>
    <t>CPF:900.794.936-53                                         TEL.: (31) 3409-2491</t>
  </si>
  <si>
    <t>RECEBIDA PELO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</si>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</sst>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&quot;R$&quot;* #,##0.0000_-;\-&quot;R$&quot;* #,##0.0000_-;_-&quot;R$&quot;* &quot;-&quot;??_-;_-@_-"/>
    <numFmt numFmtId="166" formatCode="_-[$R$-416]\ * #,##0.00_-;\-[$R$-416]\ * #,##0.00_-;_-[$R$-416]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23"/>
      <name val="Times New Roman"/>
      <family val="1"/>
    </font>
    <font>
      <sz val="14"/>
      <name val="Arial"/>
      <family val="2"/>
    </font>
    <font>
      <b/>
      <i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8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7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5" fillId="0" borderId="27" xfId="0" applyFont="1" applyBorder="1"/>
    <xf numFmtId="0" fontId="8" fillId="0" borderId="28" xfId="0" applyFont="1" applyBorder="1"/>
    <xf numFmtId="0" fontId="5" fillId="0" borderId="29" xfId="0" applyFont="1" applyBorder="1"/>
    <xf numFmtId="0" fontId="6" fillId="0" borderId="28" xfId="0" applyFont="1" applyBorder="1"/>
    <xf numFmtId="0" fontId="7" fillId="0" borderId="31" xfId="0" applyFont="1" applyBorder="1"/>
    <xf numFmtId="0" fontId="7" fillId="0" borderId="20" xfId="0" applyFont="1" applyBorder="1"/>
    <xf numFmtId="0" fontId="7" fillId="0" borderId="32" xfId="0" applyFont="1" applyBorder="1"/>
    <xf numFmtId="0" fontId="5" fillId="0" borderId="1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5" fillId="0" borderId="23" xfId="0" applyFont="1" applyBorder="1" applyAlignment="1">
      <alignment horizontal="center"/>
    </xf>
    <xf numFmtId="0" fontId="5" fillId="0" borderId="37" xfId="0" applyFont="1" applyBorder="1"/>
    <xf numFmtId="0" fontId="7" fillId="0" borderId="38" xfId="0" applyFont="1" applyBorder="1"/>
    <xf numFmtId="0" fontId="7" fillId="0" borderId="40" xfId="0" applyFont="1" applyBorder="1"/>
    <xf numFmtId="0" fontId="5" fillId="0" borderId="41" xfId="0" applyFont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166" fontId="5" fillId="0" borderId="41" xfId="1" applyNumberFormat="1" applyFont="1" applyFill="1" applyBorder="1" applyAlignment="1" applyProtection="1">
      <alignment horizontal="left" vertical="center"/>
    </xf>
    <xf numFmtId="14" fontId="5" fillId="2" borderId="41" xfId="0" applyNumberFormat="1" applyFont="1" applyFill="1" applyBorder="1" applyAlignment="1">
      <alignment horizontal="center" vertical="center"/>
    </xf>
    <xf numFmtId="14" fontId="5" fillId="0" borderId="41" xfId="0" applyNumberFormat="1" applyFont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44" fontId="5" fillId="2" borderId="41" xfId="2" applyNumberFormat="1" applyFont="1" applyFill="1" applyBorder="1" applyAlignment="1">
      <alignment vertical="center"/>
    </xf>
    <xf numFmtId="166" fontId="5" fillId="2" borderId="41" xfId="2" applyNumberFormat="1" applyFont="1" applyFill="1" applyBorder="1" applyAlignment="1">
      <alignment horizontal="right" vertical="center"/>
    </xf>
    <xf numFmtId="166" fontId="5" fillId="2" borderId="41" xfId="2" applyNumberFormat="1" applyFont="1" applyFill="1" applyBorder="1" applyAlignment="1">
      <alignment vertical="center"/>
    </xf>
    <xf numFmtId="164" fontId="5" fillId="2" borderId="41" xfId="2" applyFont="1" applyFill="1" applyBorder="1" applyAlignment="1">
      <alignment horizontal="center" vertical="center"/>
    </xf>
    <xf numFmtId="164" fontId="0" fillId="0" borderId="0" xfId="0" applyNumberFormat="1"/>
    <xf numFmtId="166" fontId="5" fillId="2" borderId="41" xfId="1" applyNumberFormat="1" applyFont="1" applyFill="1" applyBorder="1" applyAlignment="1" applyProtection="1">
      <alignment horizontal="left" vertical="center"/>
    </xf>
    <xf numFmtId="166" fontId="5" fillId="2" borderId="41" xfId="1" applyNumberFormat="1" applyFont="1" applyFill="1" applyBorder="1" applyAlignment="1" applyProtection="1">
      <alignment horizontal="center" vertical="center"/>
    </xf>
    <xf numFmtId="164" fontId="5" fillId="2" borderId="41" xfId="2" applyFont="1" applyFill="1" applyBorder="1" applyAlignment="1" applyProtection="1">
      <alignment horizontal="left" vertical="center"/>
    </xf>
    <xf numFmtId="0" fontId="5" fillId="0" borderId="44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7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1" xfId="0" applyFont="1" applyBorder="1" applyAlignment="1">
      <alignment horizontal="center"/>
    </xf>
    <xf numFmtId="0" fontId="6" fillId="0" borderId="72" xfId="0" applyFont="1" applyBorder="1" applyAlignment="1">
      <alignment horizontal="center"/>
    </xf>
    <xf numFmtId="0" fontId="6" fillId="0" borderId="73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5" fillId="0" borderId="75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78" xfId="0" applyFont="1" applyBorder="1"/>
    <xf numFmtId="0" fontId="5" fillId="0" borderId="0" xfId="0" applyFont="1"/>
    <xf numFmtId="0" fontId="8" fillId="0" borderId="0" xfId="0" applyFont="1"/>
    <xf numFmtId="0" fontId="8" fillId="0" borderId="79" xfId="0" applyFont="1" applyBorder="1"/>
    <xf numFmtId="0" fontId="7" fillId="0" borderId="82" xfId="0" applyFont="1" applyBorder="1"/>
    <xf numFmtId="0" fontId="7" fillId="0" borderId="83" xfId="0" applyFont="1" applyBorder="1"/>
    <xf numFmtId="0" fontId="7" fillId="0" borderId="84" xfId="0" applyFont="1" applyBorder="1"/>
    <xf numFmtId="0" fontId="0" fillId="0" borderId="27" xfId="0" applyBorder="1"/>
    <xf numFmtId="0" fontId="5" fillId="0" borderId="86" xfId="0" applyFont="1" applyBorder="1" applyAlignment="1">
      <alignment horizontal="center" vertical="center"/>
    </xf>
    <xf numFmtId="0" fontId="5" fillId="0" borderId="90" xfId="0" applyFont="1" applyBorder="1"/>
    <xf numFmtId="0" fontId="5" fillId="0" borderId="91" xfId="0" applyFont="1" applyBorder="1"/>
    <xf numFmtId="0" fontId="5" fillId="0" borderId="27" xfId="0" applyFont="1" applyBorder="1" applyAlignment="1">
      <alignment horizontal="left"/>
    </xf>
    <xf numFmtId="0" fontId="5" fillId="0" borderId="28" xfId="0" applyFont="1" applyBorder="1"/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7" xfId="0" applyFont="1" applyBorder="1" applyAlignment="1">
      <alignment horizontal="right"/>
    </xf>
    <xf numFmtId="0" fontId="7" fillId="0" borderId="28" xfId="0" applyFont="1" applyBorder="1"/>
    <xf numFmtId="0" fontId="7" fillId="0" borderId="27" xfId="0" applyFont="1" applyBorder="1"/>
    <xf numFmtId="0" fontId="5" fillId="0" borderId="0" xfId="0" applyFont="1" applyAlignment="1">
      <alignment horizontal="center"/>
    </xf>
    <xf numFmtId="0" fontId="5" fillId="0" borderId="79" xfId="0" applyFont="1" applyBorder="1"/>
    <xf numFmtId="0" fontId="5" fillId="0" borderId="40" xfId="0" applyFont="1" applyBorder="1"/>
    <xf numFmtId="0" fontId="5" fillId="0" borderId="9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/>
    </xf>
    <xf numFmtId="0" fontId="0" fillId="0" borderId="33" xfId="0" applyBorder="1"/>
    <xf numFmtId="0" fontId="6" fillId="0" borderId="78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79" xfId="0" applyFont="1" applyBorder="1" applyAlignment="1">
      <alignment wrapText="1"/>
    </xf>
    <xf numFmtId="0" fontId="6" fillId="0" borderId="27" xfId="0" applyFont="1" applyBorder="1" applyAlignment="1">
      <alignment wrapText="1"/>
    </xf>
    <xf numFmtId="0" fontId="6" fillId="0" borderId="28" xfId="0" applyFont="1" applyBorder="1" applyAlignment="1">
      <alignment wrapText="1"/>
    </xf>
    <xf numFmtId="0" fontId="5" fillId="2" borderId="93" xfId="0" applyFont="1" applyFill="1" applyBorder="1" applyAlignment="1">
      <alignment horizontal="center" vertical="center"/>
    </xf>
    <xf numFmtId="0" fontId="5" fillId="0" borderId="61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76" xfId="0" applyFont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5" fillId="0" borderId="97" xfId="0" applyFont="1" applyBorder="1" applyAlignment="1">
      <alignment horizontal="center"/>
    </xf>
    <xf numFmtId="0" fontId="5" fillId="0" borderId="98" xfId="0" applyFont="1" applyBorder="1" applyAlignment="1">
      <alignment horizontal="center"/>
    </xf>
    <xf numFmtId="0" fontId="5" fillId="0" borderId="99" xfId="0" applyFont="1" applyBorder="1" applyAlignment="1">
      <alignment horizontal="center" vertical="center"/>
    </xf>
    <xf numFmtId="0" fontId="5" fillId="0" borderId="101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/>
    </xf>
    <xf numFmtId="0" fontId="5" fillId="0" borderId="106" xfId="0" applyFont="1" applyBorder="1" applyAlignment="1">
      <alignment horizontal="center"/>
    </xf>
    <xf numFmtId="0" fontId="5" fillId="0" borderId="106" xfId="0" applyFont="1" applyBorder="1"/>
    <xf numFmtId="0" fontId="5" fillId="0" borderId="102" xfId="0" applyFont="1" applyBorder="1"/>
    <xf numFmtId="0" fontId="5" fillId="0" borderId="78" xfId="0" applyFont="1" applyBorder="1" applyAlignment="1">
      <alignment horizontal="left"/>
    </xf>
    <xf numFmtId="0" fontId="5" fillId="0" borderId="7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79" xfId="0" applyFont="1" applyBorder="1" applyAlignment="1">
      <alignment horizontal="left" vertical="center"/>
    </xf>
    <xf numFmtId="0" fontId="5" fillId="0" borderId="78" xfId="0" applyFont="1" applyBorder="1" applyAlignment="1">
      <alignment horizontal="right"/>
    </xf>
    <xf numFmtId="0" fontId="7" fillId="0" borderId="79" xfId="0" applyFont="1" applyBorder="1"/>
    <xf numFmtId="0" fontId="7" fillId="0" borderId="78" xfId="0" applyFont="1" applyBorder="1"/>
    <xf numFmtId="0" fontId="6" fillId="0" borderId="107" xfId="0" applyFont="1" applyBorder="1" applyAlignment="1">
      <alignment horizontal="center"/>
    </xf>
    <xf numFmtId="0" fontId="11" fillId="0" borderId="27" xfId="0" applyFont="1" applyBorder="1" applyAlignment="1">
      <alignment horizontal="center" vertical="center"/>
    </xf>
    <xf numFmtId="14" fontId="5" fillId="0" borderId="87" xfId="0" applyNumberFormat="1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6" fillId="0" borderId="109" xfId="0" applyFont="1" applyBorder="1" applyAlignment="1">
      <alignment horizontal="center"/>
    </xf>
    <xf numFmtId="43" fontId="0" fillId="0" borderId="0" xfId="1" applyFont="1"/>
    <xf numFmtId="166" fontId="0" fillId="0" borderId="0" xfId="0" applyNumberFormat="1"/>
    <xf numFmtId="43" fontId="11" fillId="0" borderId="0" xfId="1" applyFont="1"/>
    <xf numFmtId="0" fontId="15" fillId="0" borderId="0" xfId="0" applyFont="1"/>
    <xf numFmtId="14" fontId="5" fillId="0" borderId="59" xfId="0" applyNumberFormat="1" applyFont="1" applyBorder="1" applyAlignment="1">
      <alignment vertical="center"/>
    </xf>
    <xf numFmtId="14" fontId="5" fillId="2" borderId="59" xfId="0" applyNumberFormat="1" applyFont="1" applyFill="1" applyBorder="1" applyAlignment="1">
      <alignment vertical="center"/>
    </xf>
    <xf numFmtId="0" fontId="5" fillId="0" borderId="83" xfId="0" applyFont="1" applyBorder="1"/>
    <xf numFmtId="0" fontId="5" fillId="0" borderId="104" xfId="0" applyFont="1" applyBorder="1" applyAlignment="1">
      <alignment horizontal="center"/>
    </xf>
    <xf numFmtId="0" fontId="5" fillId="0" borderId="104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1" fillId="0" borderId="101" xfId="0" applyFont="1" applyBorder="1" applyAlignment="1">
      <alignment horizontal="center" vertical="center"/>
    </xf>
    <xf numFmtId="0" fontId="5" fillId="2" borderId="101" xfId="0" applyFont="1" applyFill="1" applyBorder="1" applyAlignment="1">
      <alignment horizontal="center" vertical="center"/>
    </xf>
    <xf numFmtId="0" fontId="6" fillId="0" borderId="79" xfId="0" applyFont="1" applyBorder="1"/>
    <xf numFmtId="0" fontId="5" fillId="0" borderId="120" xfId="0" applyFont="1" applyBorder="1" applyAlignment="1">
      <alignment horizontal="center"/>
    </xf>
    <xf numFmtId="0" fontId="5" fillId="0" borderId="121" xfId="0" applyFont="1" applyBorder="1" applyAlignment="1">
      <alignment horizontal="center"/>
    </xf>
    <xf numFmtId="0" fontId="0" fillId="0" borderId="121" xfId="0" applyBorder="1"/>
    <xf numFmtId="0" fontId="5" fillId="0" borderId="122" xfId="0" applyFont="1" applyBorder="1" applyAlignment="1">
      <alignment horizontal="center"/>
    </xf>
    <xf numFmtId="0" fontId="5" fillId="0" borderId="4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40" xfId="0" applyFont="1" applyBorder="1" applyAlignment="1">
      <alignment horizontal="center"/>
    </xf>
    <xf numFmtId="164" fontId="5" fillId="0" borderId="41" xfId="2" applyFont="1" applyFill="1" applyBorder="1" applyAlignment="1" applyProtection="1">
      <alignment horizontal="left" vertical="center"/>
    </xf>
    <xf numFmtId="165" fontId="5" fillId="0" borderId="41" xfId="2" applyNumberFormat="1" applyFont="1" applyFill="1" applyBorder="1" applyAlignment="1" applyProtection="1">
      <alignment horizontal="left" vertical="center"/>
    </xf>
    <xf numFmtId="165" fontId="18" fillId="0" borderId="41" xfId="2" applyNumberFormat="1" applyFont="1" applyFill="1" applyBorder="1" applyAlignment="1" applyProtection="1">
      <alignment vertical="center"/>
    </xf>
    <xf numFmtId="0" fontId="5" fillId="0" borderId="59" xfId="0" applyFont="1" applyBorder="1" applyAlignment="1">
      <alignment horizontal="center" vertical="center" wrapText="1"/>
    </xf>
    <xf numFmtId="43" fontId="5" fillId="0" borderId="22" xfId="1" applyFont="1" applyFill="1" applyBorder="1" applyAlignment="1" applyProtection="1">
      <alignment horizontal="left"/>
    </xf>
    <xf numFmtId="14" fontId="5" fillId="0" borderId="22" xfId="0" applyNumberFormat="1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left" vertical="center"/>
    </xf>
    <xf numFmtId="43" fontId="5" fillId="2" borderId="41" xfId="1" applyFont="1" applyFill="1" applyBorder="1" applyAlignment="1" applyProtection="1">
      <alignment horizontal="center" vertical="center"/>
    </xf>
    <xf numFmtId="14" fontId="5" fillId="2" borderId="87" xfId="0" applyNumberFormat="1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44" fontId="5" fillId="2" borderId="45" xfId="2" applyNumberFormat="1" applyFont="1" applyFill="1" applyBorder="1" applyAlignment="1">
      <alignment horizontal="center" vertical="center"/>
    </xf>
    <xf numFmtId="166" fontId="5" fillId="2" borderId="47" xfId="0" applyNumberFormat="1" applyFont="1" applyFill="1" applyBorder="1" applyAlignment="1">
      <alignment horizontal="left" vertical="center"/>
    </xf>
    <xf numFmtId="44" fontId="18" fillId="2" borderId="45" xfId="2" applyNumberFormat="1" applyFont="1" applyFill="1" applyBorder="1" applyAlignment="1" applyProtection="1">
      <alignment horizontal="center" vertical="center"/>
    </xf>
    <xf numFmtId="14" fontId="5" fillId="2" borderId="45" xfId="0" applyNumberFormat="1" applyFont="1" applyFill="1" applyBorder="1" applyAlignment="1">
      <alignment horizontal="center" vertical="center"/>
    </xf>
    <xf numFmtId="14" fontId="5" fillId="2" borderId="94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vertical="center"/>
    </xf>
    <xf numFmtId="0" fontId="5" fillId="2" borderId="41" xfId="0" applyFont="1" applyFill="1" applyBorder="1" applyAlignment="1">
      <alignment vertical="center" wrapText="1"/>
    </xf>
    <xf numFmtId="44" fontId="18" fillId="2" borderId="41" xfId="2" applyNumberFormat="1" applyFont="1" applyFill="1" applyBorder="1" applyAlignment="1" applyProtection="1">
      <alignment vertical="center"/>
    </xf>
    <xf numFmtId="166" fontId="18" fillId="2" borderId="41" xfId="2" applyNumberFormat="1" applyFont="1" applyFill="1" applyBorder="1" applyAlignment="1" applyProtection="1">
      <alignment vertical="center"/>
    </xf>
    <xf numFmtId="44" fontId="5" fillId="2" borderId="41" xfId="2" applyNumberFormat="1" applyFont="1" applyFill="1" applyBorder="1" applyAlignment="1">
      <alignment horizontal="center" vertical="center"/>
    </xf>
    <xf numFmtId="166" fontId="5" fillId="2" borderId="41" xfId="2" applyNumberFormat="1" applyFont="1" applyFill="1" applyBorder="1" applyAlignment="1">
      <alignment horizontal="center" vertical="center"/>
    </xf>
    <xf numFmtId="14" fontId="5" fillId="2" borderId="41" xfId="0" applyNumberFormat="1" applyFont="1" applyFill="1" applyBorder="1" applyAlignment="1">
      <alignment horizontal="center" vertical="center" wrapText="1"/>
    </xf>
    <xf numFmtId="166" fontId="5" fillId="0" borderId="41" xfId="1" applyNumberFormat="1" applyFont="1" applyFill="1" applyBorder="1" applyAlignment="1" applyProtection="1">
      <alignment horizontal="left" vertical="center" wrapText="1"/>
    </xf>
    <xf numFmtId="166" fontId="5" fillId="2" borderId="41" xfId="1" applyNumberFormat="1" applyFont="1" applyFill="1" applyBorder="1" applyAlignment="1" applyProtection="1">
      <alignment horizontal="left" vertical="center" wrapText="1"/>
    </xf>
    <xf numFmtId="14" fontId="5" fillId="0" borderId="41" xfId="0" applyNumberFormat="1" applyFont="1" applyBorder="1" applyAlignment="1">
      <alignment horizontal="center" vertical="center" wrapText="1"/>
    </xf>
    <xf numFmtId="14" fontId="5" fillId="2" borderId="59" xfId="0" applyNumberFormat="1" applyFont="1" applyFill="1" applyBorder="1" applyAlignment="1">
      <alignment horizontal="center" vertical="center"/>
    </xf>
    <xf numFmtId="14" fontId="5" fillId="2" borderId="59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wrapText="1"/>
    </xf>
    <xf numFmtId="14" fontId="5" fillId="0" borderId="23" xfId="0" applyNumberFormat="1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/>
    </xf>
    <xf numFmtId="164" fontId="5" fillId="2" borderId="44" xfId="2" applyFont="1" applyFill="1" applyBorder="1" applyAlignment="1">
      <alignment vertical="center" wrapText="1"/>
    </xf>
    <xf numFmtId="164" fontId="5" fillId="2" borderId="41" xfId="2" applyFont="1" applyFill="1" applyBorder="1" applyAlignment="1">
      <alignment vertical="center" wrapText="1"/>
    </xf>
    <xf numFmtId="14" fontId="5" fillId="2" borderId="52" xfId="0" applyNumberFormat="1" applyFont="1" applyFill="1" applyBorder="1" applyAlignment="1">
      <alignment horizontal="center" vertical="center" wrapText="1"/>
    </xf>
    <xf numFmtId="0" fontId="5" fillId="2" borderId="100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164" fontId="5" fillId="2" borderId="41" xfId="2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14" fontId="5" fillId="2" borderId="41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3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61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4" fillId="0" borderId="66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67" xfId="0" applyFont="1" applyBorder="1" applyAlignment="1">
      <alignment horizontal="left"/>
    </xf>
    <xf numFmtId="0" fontId="6" fillId="0" borderId="66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7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77" xfId="0" applyFont="1" applyBorder="1" applyAlignment="1">
      <alignment horizontal="left" vertical="center" wrapText="1"/>
    </xf>
    <xf numFmtId="0" fontId="6" fillId="0" borderId="76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77" xfId="0" applyFont="1" applyBorder="1" applyAlignment="1">
      <alignment wrapText="1"/>
    </xf>
    <xf numFmtId="0" fontId="6" fillId="0" borderId="68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64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65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0" fontId="5" fillId="0" borderId="2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14" fontId="5" fillId="0" borderId="42" xfId="0" applyNumberFormat="1" applyFont="1" applyBorder="1" applyAlignment="1">
      <alignment horizontal="center" vertical="center"/>
    </xf>
    <xf numFmtId="14" fontId="5" fillId="0" borderId="43" xfId="0" applyNumberFormat="1" applyFont="1" applyBorder="1" applyAlignment="1">
      <alignment horizontal="center" vertical="center"/>
    </xf>
    <xf numFmtId="14" fontId="5" fillId="0" borderId="88" xfId="0" applyNumberFormat="1" applyFont="1" applyBorder="1" applyAlignment="1">
      <alignment horizontal="center" vertical="center"/>
    </xf>
    <xf numFmtId="14" fontId="5" fillId="0" borderId="44" xfId="0" applyNumberFormat="1" applyFont="1" applyBorder="1" applyAlignment="1">
      <alignment horizontal="center"/>
    </xf>
    <xf numFmtId="14" fontId="5" fillId="0" borderId="89" xfId="0" applyNumberFormat="1" applyFont="1" applyBorder="1" applyAlignment="1">
      <alignment horizontal="center"/>
    </xf>
    <xf numFmtId="14" fontId="5" fillId="0" borderId="41" xfId="0" applyNumberFormat="1" applyFont="1" applyBorder="1" applyAlignment="1">
      <alignment horizontal="center"/>
    </xf>
    <xf numFmtId="14" fontId="5" fillId="0" borderId="87" xfId="0" applyNumberFormat="1" applyFont="1" applyBorder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14" fontId="5" fillId="2" borderId="94" xfId="0" applyNumberFormat="1" applyFont="1" applyFill="1" applyBorder="1" applyAlignment="1">
      <alignment horizontal="center" vertical="center" wrapText="1"/>
    </xf>
    <xf numFmtId="14" fontId="5" fillId="2" borderId="95" xfId="0" applyNumberFormat="1" applyFont="1" applyFill="1" applyBorder="1" applyAlignment="1">
      <alignment horizontal="center" vertical="center" wrapText="1"/>
    </xf>
    <xf numFmtId="14" fontId="5" fillId="2" borderId="89" xfId="0" applyNumberFormat="1" applyFont="1" applyFill="1" applyBorder="1" applyAlignment="1">
      <alignment horizontal="center" vertical="center" wrapText="1"/>
    </xf>
    <xf numFmtId="14" fontId="5" fillId="2" borderId="41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44" fontId="5" fillId="2" borderId="41" xfId="2" applyNumberFormat="1" applyFont="1" applyFill="1" applyBorder="1" applyAlignment="1">
      <alignment horizontal="center" vertical="center"/>
    </xf>
    <xf numFmtId="166" fontId="5" fillId="2" borderId="41" xfId="2" applyNumberFormat="1" applyFont="1" applyFill="1" applyBorder="1" applyAlignment="1">
      <alignment horizontal="center" vertical="center"/>
    </xf>
    <xf numFmtId="14" fontId="5" fillId="0" borderId="41" xfId="0" applyNumberFormat="1" applyFont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/>
    </xf>
    <xf numFmtId="166" fontId="18" fillId="2" borderId="41" xfId="2" applyNumberFormat="1" applyFont="1" applyFill="1" applyBorder="1" applyAlignment="1" applyProtection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7" fillId="0" borderId="40" xfId="0" applyFont="1" applyBorder="1" applyAlignment="1">
      <alignment horizontal="center"/>
    </xf>
    <xf numFmtId="0" fontId="0" fillId="0" borderId="96" xfId="0" applyBorder="1" applyAlignment="1">
      <alignment horizontal="center" vertical="center"/>
    </xf>
    <xf numFmtId="0" fontId="5" fillId="0" borderId="100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left" vertical="center"/>
    </xf>
    <xf numFmtId="0" fontId="5" fillId="0" borderId="79" xfId="0" applyFont="1" applyBorder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0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03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5" fillId="0" borderId="4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2" borderId="45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14" fontId="5" fillId="0" borderId="42" xfId="0" applyNumberFormat="1" applyFont="1" applyBorder="1" applyAlignment="1">
      <alignment horizontal="center"/>
    </xf>
    <xf numFmtId="14" fontId="5" fillId="0" borderId="43" xfId="0" applyNumberFormat="1" applyFont="1" applyBorder="1" applyAlignment="1">
      <alignment horizontal="center"/>
    </xf>
    <xf numFmtId="14" fontId="5" fillId="0" borderId="112" xfId="0" applyNumberFormat="1" applyFont="1" applyBorder="1" applyAlignment="1">
      <alignment horizontal="center"/>
    </xf>
    <xf numFmtId="14" fontId="5" fillId="0" borderId="112" xfId="0" applyNumberFormat="1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0" fillId="0" borderId="99" xfId="0" applyBorder="1"/>
    <xf numFmtId="0" fontId="0" fillId="0" borderId="44" xfId="0" applyBorder="1"/>
    <xf numFmtId="0" fontId="5" fillId="0" borderId="111" xfId="0" applyFont="1" applyBorder="1" applyAlignment="1">
      <alignment horizontal="center" vertical="center"/>
    </xf>
    <xf numFmtId="0" fontId="5" fillId="0" borderId="69" xfId="0" applyFont="1" applyBorder="1" applyAlignment="1">
      <alignment horizontal="left"/>
    </xf>
    <xf numFmtId="0" fontId="5" fillId="0" borderId="40" xfId="0" applyFont="1" applyBorder="1" applyAlignment="1">
      <alignment horizontal="center"/>
    </xf>
    <xf numFmtId="0" fontId="5" fillId="0" borderId="119" xfId="0" applyFont="1" applyBorder="1" applyAlignment="1">
      <alignment horizontal="center" vertical="center"/>
    </xf>
    <xf numFmtId="0" fontId="5" fillId="0" borderId="118" xfId="0" applyFont="1" applyBorder="1" applyAlignment="1">
      <alignment horizontal="center" vertical="center"/>
    </xf>
    <xf numFmtId="14" fontId="5" fillId="2" borderId="45" xfId="0" applyNumberFormat="1" applyFont="1" applyFill="1" applyBorder="1" applyAlignment="1">
      <alignment horizontal="center" vertical="center" wrapText="1"/>
    </xf>
    <xf numFmtId="14" fontId="5" fillId="2" borderId="48" xfId="0" applyNumberFormat="1" applyFont="1" applyFill="1" applyBorder="1" applyAlignment="1">
      <alignment horizontal="center" vertical="center" wrapText="1"/>
    </xf>
    <xf numFmtId="14" fontId="5" fillId="2" borderId="44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14" fontId="5" fillId="2" borderId="52" xfId="0" applyNumberFormat="1" applyFont="1" applyFill="1" applyBorder="1" applyAlignment="1">
      <alignment horizontal="center" vertical="center" wrapText="1"/>
    </xf>
    <xf numFmtId="14" fontId="5" fillId="2" borderId="53" xfId="0" applyNumberFormat="1" applyFont="1" applyFill="1" applyBorder="1" applyAlignment="1">
      <alignment horizontal="center" vertical="center" wrapText="1"/>
    </xf>
    <xf numFmtId="14" fontId="5" fillId="2" borderId="54" xfId="0" applyNumberFormat="1" applyFont="1" applyFill="1" applyBorder="1" applyAlignment="1">
      <alignment horizontal="center" vertical="center" wrapText="1"/>
    </xf>
    <xf numFmtId="0" fontId="5" fillId="0" borderId="104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14" fontId="5" fillId="2" borderId="123" xfId="0" applyNumberFormat="1" applyFont="1" applyFill="1" applyBorder="1" applyAlignment="1">
      <alignment horizontal="center" vertical="center" wrapText="1"/>
    </xf>
    <xf numFmtId="14" fontId="5" fillId="2" borderId="17" xfId="0" applyNumberFormat="1" applyFont="1" applyFill="1" applyBorder="1" applyAlignment="1">
      <alignment horizontal="center" vertical="center" wrapText="1"/>
    </xf>
    <xf numFmtId="14" fontId="5" fillId="2" borderId="22" xfId="0" applyNumberFormat="1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99" xfId="0" applyFont="1" applyFill="1" applyBorder="1" applyAlignment="1">
      <alignment horizontal="center" vertical="center"/>
    </xf>
    <xf numFmtId="0" fontId="5" fillId="0" borderId="66" xfId="0" applyFont="1" applyBorder="1" applyAlignment="1">
      <alignment horizontal="left"/>
    </xf>
    <xf numFmtId="0" fontId="5" fillId="0" borderId="113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9" fillId="0" borderId="98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5" fillId="0" borderId="114" xfId="0" applyFont="1" applyBorder="1" applyAlignment="1">
      <alignment horizontal="left"/>
    </xf>
    <xf numFmtId="0" fontId="5" fillId="0" borderId="115" xfId="0" applyFont="1" applyBorder="1" applyAlignment="1">
      <alignment horizontal="left"/>
    </xf>
    <xf numFmtId="0" fontId="5" fillId="0" borderId="116" xfId="0" applyFont="1" applyBorder="1" applyAlignment="1">
      <alignment horizontal="left" vertical="center"/>
    </xf>
    <xf numFmtId="0" fontId="5" fillId="0" borderId="117" xfId="0" applyFont="1" applyBorder="1" applyAlignment="1">
      <alignment horizontal="left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134216</xdr:colOff>
      <xdr:row>0</xdr:row>
      <xdr:rowOff>26266</xdr:rowOff>
    </xdr:from>
    <xdr:to>
      <xdr:col>1</xdr:col>
      <xdr:colOff>124691</xdr:colOff>
      <xdr:row>2</xdr:row>
      <xdr:rowOff>280266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16" y="26266"/>
          <a:ext cx="726498" cy="730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81997</xdr:colOff>
      <xdr:row>0</xdr:row>
      <xdr:rowOff>58352</xdr:rowOff>
    </xdr:from>
    <xdr:to>
      <xdr:col>1</xdr:col>
      <xdr:colOff>19050</xdr:colOff>
      <xdr:row>1</xdr:row>
      <xdr:rowOff>158811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97" y="58352"/>
          <a:ext cx="546653" cy="38620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164041</xdr:colOff>
      <xdr:row>0</xdr:row>
      <xdr:rowOff>3175</xdr:rowOff>
    </xdr:from>
    <xdr:to>
      <xdr:col>1</xdr:col>
      <xdr:colOff>154516</xdr:colOff>
      <xdr:row>2</xdr:row>
      <xdr:rowOff>251883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41" y="3175"/>
          <a:ext cx="720725" cy="7249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24847</xdr:colOff>
      <xdr:row>0</xdr:row>
      <xdr:rowOff>23498</xdr:rowOff>
    </xdr:from>
    <xdr:to>
      <xdr:col>1</xdr:col>
      <xdr:colOff>24848</xdr:colOff>
      <xdr:row>1</xdr:row>
      <xdr:rowOff>168337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" y="23498"/>
          <a:ext cx="612914" cy="434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13759</xdr:rowOff>
    </xdr:from>
    <xdr:to>
      <xdr:col>1</xdr:col>
      <xdr:colOff>69850</xdr:colOff>
      <xdr:row>2</xdr:row>
      <xdr:rowOff>262467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3759"/>
          <a:ext cx="720725" cy="7249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0</xdr:row>
      <xdr:rowOff>31780</xdr:rowOff>
    </xdr:from>
    <xdr:to>
      <xdr:col>1</xdr:col>
      <xdr:colOff>41414</xdr:colOff>
      <xdr:row>1</xdr:row>
      <xdr:rowOff>176619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31780"/>
          <a:ext cx="612914" cy="434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125557</xdr:colOff>
      <xdr:row>0</xdr:row>
      <xdr:rowOff>25977</xdr:rowOff>
    </xdr:from>
    <xdr:to>
      <xdr:col>1</xdr:col>
      <xdr:colOff>116032</xdr:colOff>
      <xdr:row>2</xdr:row>
      <xdr:rowOff>272761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57" y="25977"/>
          <a:ext cx="726498" cy="72303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24847</xdr:colOff>
      <xdr:row>0</xdr:row>
      <xdr:rowOff>34231</xdr:rowOff>
    </xdr:from>
    <xdr:to>
      <xdr:col>1</xdr:col>
      <xdr:colOff>9525</xdr:colOff>
      <xdr:row>1</xdr:row>
      <xdr:rowOff>168337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" y="34231"/>
          <a:ext cx="594278" cy="41985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3"/>
  <sheetViews>
    <sheetView showGridLines="0" view="pageBreakPreview" topLeftCell="M4" zoomScale="98" zoomScaleNormal="80" zoomScaleSheetLayoutView="98" workbookViewId="0">
      <selection activeCell="B14" sqref="B14"/>
    </sheetView>
  </sheetViews>
  <sheetFormatPr defaultRowHeight="15" x14ac:dyDescent="0.25"/>
  <cols>
    <col min="1" max="1" width="11" customWidth="1"/>
    <col min="2" max="2" width="26.7109375" customWidth="1"/>
    <col min="3" max="3" width="15.85546875" customWidth="1"/>
    <col min="4" max="4" width="15.5703125" bestFit="1" customWidth="1"/>
    <col min="5" max="5" width="25.140625" customWidth="1"/>
    <col min="6" max="6" width="14.7109375" customWidth="1"/>
    <col min="7" max="7" width="12.42578125" bestFit="1" customWidth="1"/>
    <col min="8" max="8" width="13.5703125" bestFit="1" customWidth="1"/>
    <col min="9" max="9" width="8.140625" bestFit="1" customWidth="1"/>
    <col min="10" max="10" width="10.85546875" customWidth="1"/>
    <col min="11" max="11" width="9.28515625" bestFit="1" customWidth="1"/>
    <col min="12" max="12" width="10" bestFit="1" customWidth="1"/>
    <col min="13" max="13" width="38.28515625" bestFit="1" customWidth="1"/>
    <col min="14" max="14" width="18.42578125" bestFit="1" customWidth="1"/>
  </cols>
  <sheetData>
    <row r="2" spans="1:14" ht="22.5" x14ac:dyDescent="0.25">
      <c r="A2" s="190" t="s">
        <v>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ht="23.2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 thickBot="1" x14ac:dyDescent="0.3">
      <c r="A4" s="191" t="s">
        <v>62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3"/>
    </row>
    <row r="5" spans="1:14" x14ac:dyDescent="0.25">
      <c r="A5" s="194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6"/>
    </row>
    <row r="6" spans="1:14" x14ac:dyDescent="0.25">
      <c r="A6" s="197" t="s">
        <v>1</v>
      </c>
      <c r="B6" s="198"/>
      <c r="C6" s="198"/>
      <c r="D6" s="199" t="s">
        <v>275</v>
      </c>
      <c r="E6" s="200"/>
      <c r="F6" s="200"/>
      <c r="G6" s="200"/>
      <c r="H6" s="200"/>
      <c r="I6" s="200"/>
      <c r="J6" s="200"/>
      <c r="K6" s="200"/>
      <c r="L6" s="200"/>
      <c r="M6" s="200"/>
      <c r="N6" s="201"/>
    </row>
    <row r="7" spans="1:14" x14ac:dyDescent="0.25">
      <c r="A7" s="202" t="s">
        <v>2</v>
      </c>
      <c r="B7" s="203"/>
      <c r="C7" s="203"/>
      <c r="D7" s="199" t="s">
        <v>3</v>
      </c>
      <c r="E7" s="200"/>
      <c r="F7" s="200"/>
      <c r="G7" s="200"/>
      <c r="H7" s="200"/>
      <c r="I7" s="200"/>
      <c r="J7" s="200"/>
      <c r="K7" s="200"/>
      <c r="L7" s="200"/>
      <c r="M7" s="200"/>
      <c r="N7" s="201"/>
    </row>
    <row r="8" spans="1:14" x14ac:dyDescent="0.25">
      <c r="A8" s="202" t="s">
        <v>4</v>
      </c>
      <c r="B8" s="203"/>
      <c r="C8" s="203"/>
      <c r="D8" s="199" t="s">
        <v>73</v>
      </c>
      <c r="E8" s="200"/>
      <c r="F8" s="200"/>
      <c r="G8" s="200"/>
      <c r="H8" s="200"/>
      <c r="I8" s="200"/>
      <c r="J8" s="200"/>
      <c r="K8" s="200"/>
      <c r="L8" s="200"/>
      <c r="M8" s="200"/>
      <c r="N8" s="201"/>
    </row>
    <row r="9" spans="1:14" x14ac:dyDescent="0.25">
      <c r="A9" s="202" t="s">
        <v>5</v>
      </c>
      <c r="B9" s="203"/>
      <c r="C9" s="203"/>
      <c r="D9" s="199" t="s">
        <v>74</v>
      </c>
      <c r="E9" s="200"/>
      <c r="F9" s="200"/>
      <c r="G9" s="200"/>
      <c r="H9" s="200"/>
      <c r="I9" s="200"/>
      <c r="J9" s="200"/>
      <c r="K9" s="200"/>
      <c r="L9" s="200"/>
      <c r="M9" s="200"/>
      <c r="N9" s="201"/>
    </row>
    <row r="10" spans="1:14" ht="15.75" thickBot="1" x14ac:dyDescent="0.3">
      <c r="A10" s="210" t="s">
        <v>6</v>
      </c>
      <c r="B10" s="211"/>
      <c r="C10" s="211"/>
      <c r="D10" s="45" t="s">
        <v>75</v>
      </c>
      <c r="E10" s="212"/>
      <c r="F10" s="212"/>
      <c r="G10" s="212"/>
      <c r="H10" s="212"/>
      <c r="I10" s="212"/>
      <c r="J10" s="212"/>
      <c r="K10" s="212"/>
      <c r="L10" s="212"/>
      <c r="M10" s="212"/>
      <c r="N10" s="213"/>
    </row>
    <row r="11" spans="1:14" x14ac:dyDescent="0.25">
      <c r="A11" s="56" t="s">
        <v>7</v>
      </c>
      <c r="B11" s="3" t="s">
        <v>8</v>
      </c>
      <c r="C11" s="4" t="s">
        <v>9</v>
      </c>
      <c r="D11" s="5" t="s">
        <v>10</v>
      </c>
      <c r="E11" s="5" t="s">
        <v>11</v>
      </c>
      <c r="F11" s="5" t="s">
        <v>12</v>
      </c>
      <c r="G11" s="6" t="s">
        <v>13</v>
      </c>
      <c r="H11" s="6" t="s">
        <v>14</v>
      </c>
      <c r="I11" s="57" t="s">
        <v>15</v>
      </c>
      <c r="J11" s="53" t="s">
        <v>61</v>
      </c>
      <c r="K11" s="6" t="s">
        <v>16</v>
      </c>
      <c r="L11" s="5" t="s">
        <v>17</v>
      </c>
      <c r="M11" s="5" t="s">
        <v>18</v>
      </c>
      <c r="N11" s="58" t="s">
        <v>19</v>
      </c>
    </row>
    <row r="12" spans="1:14" x14ac:dyDescent="0.25">
      <c r="A12" s="59" t="s">
        <v>49</v>
      </c>
      <c r="B12" s="57" t="s">
        <v>20</v>
      </c>
      <c r="C12" s="9" t="s">
        <v>21</v>
      </c>
      <c r="D12" s="9" t="s">
        <v>22</v>
      </c>
      <c r="E12" s="10" t="s">
        <v>23</v>
      </c>
      <c r="F12" s="10" t="s">
        <v>24</v>
      </c>
      <c r="G12" s="10" t="s">
        <v>25</v>
      </c>
      <c r="H12" s="10" t="s">
        <v>26</v>
      </c>
      <c r="I12" s="57" t="s">
        <v>27</v>
      </c>
      <c r="J12" s="54" t="s">
        <v>28</v>
      </c>
      <c r="K12" s="11" t="s">
        <v>29</v>
      </c>
      <c r="L12" s="10" t="s">
        <v>29</v>
      </c>
      <c r="M12" s="10" t="s">
        <v>30</v>
      </c>
      <c r="N12" s="60" t="s">
        <v>31</v>
      </c>
    </row>
    <row r="13" spans="1:14" x14ac:dyDescent="0.25">
      <c r="A13" s="61"/>
      <c r="B13" s="57"/>
      <c r="C13" s="9" t="s">
        <v>32</v>
      </c>
      <c r="D13" s="9" t="s">
        <v>33</v>
      </c>
      <c r="E13" s="10"/>
      <c r="F13" s="10" t="s">
        <v>34</v>
      </c>
      <c r="G13" s="11" t="s">
        <v>34</v>
      </c>
      <c r="H13" s="11" t="s">
        <v>34</v>
      </c>
      <c r="I13" s="13"/>
      <c r="J13" s="55"/>
      <c r="K13" s="11" t="s">
        <v>35</v>
      </c>
      <c r="L13" s="11" t="s">
        <v>35</v>
      </c>
      <c r="M13" s="11" t="s">
        <v>36</v>
      </c>
      <c r="N13" s="60" t="s">
        <v>23</v>
      </c>
    </row>
    <row r="14" spans="1:14" ht="191.25" x14ac:dyDescent="0.25">
      <c r="A14" s="62">
        <v>1</v>
      </c>
      <c r="B14" s="31" t="s">
        <v>77</v>
      </c>
      <c r="C14" s="31" t="s">
        <v>78</v>
      </c>
      <c r="D14" s="31">
        <v>540</v>
      </c>
      <c r="E14" s="31" t="s">
        <v>79</v>
      </c>
      <c r="F14" s="149">
        <v>50000</v>
      </c>
      <c r="G14" s="150">
        <v>0</v>
      </c>
      <c r="H14" s="151">
        <v>0</v>
      </c>
      <c r="I14" s="151">
        <v>0</v>
      </c>
      <c r="J14" s="151">
        <v>0</v>
      </c>
      <c r="K14" s="33">
        <v>45974</v>
      </c>
      <c r="L14" s="33">
        <v>46339</v>
      </c>
      <c r="M14" s="34" t="s">
        <v>80</v>
      </c>
      <c r="N14" s="152" t="s">
        <v>81</v>
      </c>
    </row>
    <row r="15" spans="1:14" ht="191.25" x14ac:dyDescent="0.25">
      <c r="A15" s="63">
        <v>2</v>
      </c>
      <c r="B15" s="142" t="s">
        <v>84</v>
      </c>
      <c r="C15" s="31" t="s">
        <v>83</v>
      </c>
      <c r="D15" s="31">
        <v>547</v>
      </c>
      <c r="E15" s="31" t="s">
        <v>79</v>
      </c>
      <c r="F15" s="149">
        <v>205000</v>
      </c>
      <c r="G15" s="150">
        <v>0</v>
      </c>
      <c r="H15" s="151">
        <v>0</v>
      </c>
      <c r="I15" s="151">
        <v>0</v>
      </c>
      <c r="J15" s="151">
        <v>0</v>
      </c>
      <c r="K15" s="33">
        <v>46000</v>
      </c>
      <c r="L15" s="33">
        <v>46365</v>
      </c>
      <c r="M15" s="34" t="s">
        <v>80</v>
      </c>
      <c r="N15" s="152" t="s">
        <v>81</v>
      </c>
    </row>
    <row r="16" spans="1:14" ht="45" x14ac:dyDescent="0.25">
      <c r="A16" s="63">
        <v>3</v>
      </c>
      <c r="B16" s="142" t="s">
        <v>87</v>
      </c>
      <c r="C16" s="143" t="s">
        <v>86</v>
      </c>
      <c r="D16" s="144">
        <v>554</v>
      </c>
      <c r="E16" s="31" t="s">
        <v>88</v>
      </c>
      <c r="F16" s="149">
        <v>150000</v>
      </c>
      <c r="G16" s="43">
        <f>43999.5+105999</f>
        <v>149998.5</v>
      </c>
      <c r="H16" s="153">
        <v>0</v>
      </c>
      <c r="I16" s="153">
        <v>0</v>
      </c>
      <c r="J16" s="153">
        <v>0</v>
      </c>
      <c r="K16" s="154">
        <v>46021</v>
      </c>
      <c r="L16" s="154">
        <v>46386</v>
      </c>
      <c r="M16" s="34" t="s">
        <v>80</v>
      </c>
      <c r="N16" s="152" t="s">
        <v>81</v>
      </c>
    </row>
    <row r="17" spans="1:14" ht="68.25" thickBot="1" x14ac:dyDescent="0.3">
      <c r="A17" s="64">
        <v>4</v>
      </c>
      <c r="B17" s="142" t="s">
        <v>89</v>
      </c>
      <c r="C17" s="143" t="s">
        <v>90</v>
      </c>
      <c r="D17" s="145" t="s">
        <v>85</v>
      </c>
      <c r="E17" s="31" t="s">
        <v>91</v>
      </c>
      <c r="F17" s="149">
        <v>400000</v>
      </c>
      <c r="G17" s="43">
        <v>400000</v>
      </c>
      <c r="H17" s="153">
        <v>0</v>
      </c>
      <c r="I17" s="153">
        <v>0</v>
      </c>
      <c r="J17" s="153">
        <v>0</v>
      </c>
      <c r="K17" s="154">
        <v>46021</v>
      </c>
      <c r="L17" s="154">
        <v>46386</v>
      </c>
      <c r="M17" s="34" t="s">
        <v>80</v>
      </c>
      <c r="N17" s="155" t="s">
        <v>81</v>
      </c>
    </row>
    <row r="18" spans="1:14" x14ac:dyDescent="0.25">
      <c r="A18" s="214" t="s">
        <v>63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6"/>
    </row>
    <row r="19" spans="1:14" x14ac:dyDescent="0.25">
      <c r="A19" s="204" t="s">
        <v>64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6"/>
    </row>
    <row r="20" spans="1:14" ht="28.5" customHeight="1" x14ac:dyDescent="0.25">
      <c r="A20" s="204" t="s">
        <v>66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6"/>
    </row>
    <row r="21" spans="1:14" x14ac:dyDescent="0.25">
      <c r="A21" s="207" t="s">
        <v>65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9"/>
    </row>
    <row r="22" spans="1:14" x14ac:dyDescent="0.25">
      <c r="A22" s="89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1"/>
    </row>
    <row r="23" spans="1:14" x14ac:dyDescent="0.25">
      <c r="A23" s="89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1"/>
    </row>
    <row r="24" spans="1:14" x14ac:dyDescent="0.25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1"/>
    </row>
    <row r="25" spans="1:14" x14ac:dyDescent="0.25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7"/>
      <c r="L25" s="67"/>
      <c r="M25" s="67"/>
      <c r="N25" s="68"/>
    </row>
    <row r="26" spans="1:14" x14ac:dyDescent="0.25">
      <c r="A26" s="65"/>
      <c r="B26" s="148"/>
      <c r="C26" s="85"/>
      <c r="D26" s="66"/>
      <c r="E26" s="66"/>
      <c r="F26" s="66"/>
      <c r="G26" s="66"/>
      <c r="H26" s="66"/>
      <c r="I26" s="66"/>
      <c r="J26" s="66"/>
      <c r="K26" s="66"/>
      <c r="L26" s="85"/>
      <c r="M26" s="85"/>
      <c r="N26" s="84"/>
    </row>
    <row r="27" spans="1:14" x14ac:dyDescent="0.25">
      <c r="A27" s="65"/>
      <c r="B27" s="66" t="s">
        <v>38</v>
      </c>
      <c r="C27" s="66"/>
      <c r="D27" s="66"/>
      <c r="E27" s="66"/>
      <c r="F27" s="66"/>
      <c r="G27" s="66"/>
      <c r="H27" s="66"/>
      <c r="I27" s="66"/>
      <c r="J27" s="66"/>
      <c r="L27" s="189" t="s">
        <v>39</v>
      </c>
      <c r="M27" s="189"/>
      <c r="N27" s="84"/>
    </row>
    <row r="28" spans="1:14" x14ac:dyDescent="0.25">
      <c r="A28" s="65"/>
      <c r="B28" s="188" t="s">
        <v>259</v>
      </c>
      <c r="C28" s="188"/>
      <c r="D28" s="66"/>
      <c r="E28" s="66"/>
      <c r="F28" s="66"/>
      <c r="G28" s="66"/>
      <c r="H28" s="66"/>
      <c r="I28" s="66"/>
      <c r="J28" s="66"/>
      <c r="L28" s="188" t="s">
        <v>260</v>
      </c>
      <c r="M28" s="188"/>
      <c r="N28" s="84"/>
    </row>
    <row r="29" spans="1:14" ht="18" customHeight="1" x14ac:dyDescent="0.25">
      <c r="A29" s="65"/>
      <c r="B29" s="147" t="s">
        <v>276</v>
      </c>
      <c r="C29" s="146"/>
      <c r="D29" s="146"/>
      <c r="E29" s="66"/>
      <c r="F29" s="66"/>
      <c r="G29" s="66"/>
      <c r="H29" s="66"/>
      <c r="I29" s="66"/>
      <c r="J29" s="66"/>
      <c r="L29" s="188" t="s">
        <v>96</v>
      </c>
      <c r="M29" s="188"/>
      <c r="N29" s="84"/>
    </row>
    <row r="30" spans="1:14" ht="15.75" thickBot="1" x14ac:dyDescent="0.3">
      <c r="A30" s="69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1"/>
    </row>
    <row r="31" spans="1:14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</sheetData>
  <mergeCells count="20">
    <mergeCell ref="A19:N19"/>
    <mergeCell ref="A8:C8"/>
    <mergeCell ref="D9:N9"/>
    <mergeCell ref="D8:N8"/>
    <mergeCell ref="B28:C28"/>
    <mergeCell ref="L27:M27"/>
    <mergeCell ref="L28:M28"/>
    <mergeCell ref="L29:M29"/>
    <mergeCell ref="A2:N2"/>
    <mergeCell ref="A4:N5"/>
    <mergeCell ref="A6:C6"/>
    <mergeCell ref="D6:N6"/>
    <mergeCell ref="A7:C7"/>
    <mergeCell ref="A20:N20"/>
    <mergeCell ref="A21:N21"/>
    <mergeCell ref="D7:N7"/>
    <mergeCell ref="A9:C9"/>
    <mergeCell ref="A10:C10"/>
    <mergeCell ref="E10:N10"/>
    <mergeCell ref="A18:N18"/>
  </mergeCells>
  <pageMargins left="0.70866141732283472" right="0.70866141732283472" top="0.53" bottom="0.74803149606299213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showGridLines="0" topLeftCell="A16" zoomScale="90" zoomScaleNormal="90" workbookViewId="0">
      <selection activeCell="C17" sqref="C17"/>
    </sheetView>
  </sheetViews>
  <sheetFormatPr defaultRowHeight="15" x14ac:dyDescent="0.25"/>
  <cols>
    <col min="2" max="2" width="46.5703125" customWidth="1"/>
    <col min="3" max="3" width="19.7109375" bestFit="1" customWidth="1"/>
    <col min="4" max="4" width="19.7109375" customWidth="1"/>
    <col min="5" max="5" width="23.85546875" customWidth="1"/>
    <col min="6" max="6" width="20.7109375" customWidth="1"/>
    <col min="7" max="7" width="15.42578125" customWidth="1"/>
    <col min="8" max="8" width="16.85546875" customWidth="1"/>
  </cols>
  <sheetData>
    <row r="1" spans="1:8" ht="22.5" x14ac:dyDescent="0.25">
      <c r="A1" s="219" t="s">
        <v>0</v>
      </c>
      <c r="B1" s="219"/>
      <c r="C1" s="219"/>
      <c r="D1" s="219"/>
      <c r="E1" s="219"/>
      <c r="F1" s="219"/>
      <c r="G1" s="219"/>
      <c r="H1" s="219"/>
    </row>
    <row r="2" spans="1:8" ht="15.75" thickBot="1" x14ac:dyDescent="0.3">
      <c r="A2" s="220" t="s">
        <v>40</v>
      </c>
      <c r="B2" s="220"/>
      <c r="C2" s="220"/>
      <c r="D2" s="220"/>
      <c r="E2" s="220"/>
      <c r="F2" s="220"/>
      <c r="G2" s="220"/>
      <c r="H2" s="220"/>
    </row>
    <row r="3" spans="1:8" ht="15.75" thickBot="1" x14ac:dyDescent="0.3">
      <c r="A3" s="221" t="s">
        <v>67</v>
      </c>
      <c r="B3" s="221"/>
      <c r="C3" s="221"/>
      <c r="D3" s="221"/>
      <c r="E3" s="221"/>
      <c r="F3" s="221"/>
      <c r="G3" s="221"/>
      <c r="H3" s="221"/>
    </row>
    <row r="4" spans="1:8" x14ac:dyDescent="0.25">
      <c r="A4" s="221"/>
      <c r="B4" s="221"/>
      <c r="C4" s="221"/>
      <c r="D4" s="221"/>
      <c r="E4" s="221"/>
      <c r="F4" s="221"/>
      <c r="G4" s="221"/>
      <c r="H4" s="221"/>
    </row>
    <row r="5" spans="1:8" x14ac:dyDescent="0.25">
      <c r="A5" s="217" t="s">
        <v>1</v>
      </c>
      <c r="B5" s="217"/>
      <c r="C5" s="217"/>
      <c r="D5" s="222" t="s">
        <v>275</v>
      </c>
      <c r="E5" s="222"/>
      <c r="F5" s="222"/>
      <c r="G5" s="222"/>
      <c r="H5" s="218"/>
    </row>
    <row r="6" spans="1:8" x14ac:dyDescent="0.25">
      <c r="A6" s="217" t="s">
        <v>2</v>
      </c>
      <c r="B6" s="217"/>
      <c r="C6" s="217"/>
      <c r="D6" s="218" t="s">
        <v>3</v>
      </c>
      <c r="E6" s="218"/>
      <c r="F6" s="218"/>
      <c r="G6" s="218"/>
      <c r="H6" s="218"/>
    </row>
    <row r="7" spans="1:8" x14ac:dyDescent="0.25">
      <c r="A7" s="217" t="s">
        <v>4</v>
      </c>
      <c r="B7" s="217"/>
      <c r="C7" s="217"/>
      <c r="D7" s="222" t="s">
        <v>73</v>
      </c>
      <c r="E7" s="222"/>
      <c r="F7" s="222"/>
      <c r="G7" s="222"/>
      <c r="H7" s="218"/>
    </row>
    <row r="8" spans="1:8" x14ac:dyDescent="0.25">
      <c r="A8" s="217" t="s">
        <v>5</v>
      </c>
      <c r="B8" s="217"/>
      <c r="C8" s="217"/>
      <c r="D8" s="222" t="s">
        <v>74</v>
      </c>
      <c r="E8" s="222"/>
      <c r="F8" s="222"/>
      <c r="G8" s="222"/>
      <c r="H8" s="218"/>
    </row>
    <row r="9" spans="1:8" x14ac:dyDescent="0.25">
      <c r="A9" s="217" t="s">
        <v>6</v>
      </c>
      <c r="B9" s="217"/>
      <c r="C9" s="217"/>
      <c r="D9" s="222" t="s">
        <v>75</v>
      </c>
      <c r="E9" s="222"/>
      <c r="F9" s="222"/>
      <c r="G9" s="222"/>
      <c r="H9" s="218"/>
    </row>
    <row r="10" spans="1:8" ht="15.75" customHeight="1" thickBot="1" x14ac:dyDescent="0.3">
      <c r="A10" s="72"/>
      <c r="E10" s="223" t="s">
        <v>41</v>
      </c>
      <c r="F10" s="223"/>
      <c r="G10" s="223"/>
      <c r="H10" s="224"/>
    </row>
    <row r="11" spans="1:8" x14ac:dyDescent="0.25">
      <c r="A11" s="22"/>
      <c r="B11" s="22"/>
      <c r="C11" s="22"/>
      <c r="D11" s="22"/>
      <c r="E11" s="22"/>
      <c r="F11" s="22" t="s">
        <v>46</v>
      </c>
      <c r="G11" s="22" t="s">
        <v>47</v>
      </c>
      <c r="H11" s="22" t="s">
        <v>48</v>
      </c>
    </row>
    <row r="12" spans="1:8" ht="15" customHeight="1" x14ac:dyDescent="0.25">
      <c r="A12" s="23" t="s">
        <v>7</v>
      </c>
      <c r="B12" s="23" t="s">
        <v>42</v>
      </c>
      <c r="C12" s="23" t="s">
        <v>43</v>
      </c>
      <c r="D12" s="23" t="s">
        <v>44</v>
      </c>
      <c r="E12" s="23" t="s">
        <v>45</v>
      </c>
      <c r="F12" s="23" t="s">
        <v>52</v>
      </c>
      <c r="G12" s="23" t="s">
        <v>53</v>
      </c>
      <c r="H12" s="23" t="s">
        <v>54</v>
      </c>
    </row>
    <row r="13" spans="1:8" x14ac:dyDescent="0.25">
      <c r="A13" s="23" t="s">
        <v>49</v>
      </c>
      <c r="B13" s="23" t="s">
        <v>20</v>
      </c>
      <c r="C13" s="23" t="s">
        <v>32</v>
      </c>
      <c r="D13" s="23" t="s">
        <v>74</v>
      </c>
      <c r="E13" s="23" t="s">
        <v>51</v>
      </c>
      <c r="F13" s="23" t="s">
        <v>55</v>
      </c>
      <c r="G13" s="23" t="s">
        <v>56</v>
      </c>
      <c r="H13" s="23" t="s">
        <v>57</v>
      </c>
    </row>
    <row r="14" spans="1:8" x14ac:dyDescent="0.25">
      <c r="A14" s="23"/>
      <c r="B14" s="23"/>
      <c r="C14" s="23"/>
      <c r="D14" s="23"/>
      <c r="E14" s="23"/>
      <c r="F14" s="23" t="s">
        <v>68</v>
      </c>
      <c r="G14" s="23" t="s">
        <v>58</v>
      </c>
      <c r="H14" s="23" t="s">
        <v>54</v>
      </c>
    </row>
    <row r="15" spans="1:8" ht="15.75" thickBot="1" x14ac:dyDescent="0.3">
      <c r="A15" s="87"/>
      <c r="B15" s="87"/>
      <c r="C15" s="87"/>
      <c r="D15" s="87"/>
      <c r="E15" s="88"/>
      <c r="F15" s="87"/>
      <c r="G15" s="87" t="s">
        <v>68</v>
      </c>
      <c r="H15" s="87" t="s">
        <v>59</v>
      </c>
    </row>
    <row r="16" spans="1:8" ht="104.25" customHeight="1" x14ac:dyDescent="0.25">
      <c r="A16" s="86">
        <v>1</v>
      </c>
      <c r="B16" s="50" t="s">
        <v>77</v>
      </c>
      <c r="C16" s="141" t="s">
        <v>78</v>
      </c>
      <c r="D16" s="141">
        <v>540</v>
      </c>
      <c r="E16" s="228" t="s">
        <v>76</v>
      </c>
      <c r="F16" s="229"/>
      <c r="G16" s="229"/>
      <c r="H16" s="230"/>
    </row>
    <row r="17" spans="1:8" ht="105.75" customHeight="1" x14ac:dyDescent="0.25">
      <c r="A17" s="73">
        <v>2</v>
      </c>
      <c r="B17" s="35" t="s">
        <v>84</v>
      </c>
      <c r="C17" s="31" t="s">
        <v>83</v>
      </c>
      <c r="D17" s="31">
        <v>547</v>
      </c>
      <c r="E17" s="228" t="s">
        <v>76</v>
      </c>
      <c r="F17" s="229"/>
      <c r="G17" s="229"/>
      <c r="H17" s="230"/>
    </row>
    <row r="18" spans="1:8" x14ac:dyDescent="0.25">
      <c r="A18" s="47">
        <v>3</v>
      </c>
      <c r="B18" s="142" t="s">
        <v>87</v>
      </c>
      <c r="C18" s="144" t="s">
        <v>86</v>
      </c>
      <c r="D18" s="144">
        <v>554</v>
      </c>
      <c r="E18" s="231" t="s">
        <v>76</v>
      </c>
      <c r="F18" s="231"/>
      <c r="G18" s="231"/>
      <c r="H18" s="232"/>
    </row>
    <row r="19" spans="1:8" x14ac:dyDescent="0.25">
      <c r="A19" s="14">
        <v>4</v>
      </c>
      <c r="B19" s="142" t="s">
        <v>89</v>
      </c>
      <c r="C19" s="144" t="s">
        <v>90</v>
      </c>
      <c r="D19" s="145" t="s">
        <v>85</v>
      </c>
      <c r="E19" s="233" t="s">
        <v>76</v>
      </c>
      <c r="F19" s="233"/>
      <c r="G19" s="233"/>
      <c r="H19" s="234"/>
    </row>
    <row r="20" spans="1:8" x14ac:dyDescent="0.25">
      <c r="A20" s="74" t="s">
        <v>69</v>
      </c>
      <c r="B20" s="26"/>
      <c r="C20" s="26"/>
      <c r="D20" s="26"/>
      <c r="E20" s="26"/>
      <c r="F20" s="26"/>
      <c r="G20" s="26"/>
      <c r="H20" s="75"/>
    </row>
    <row r="21" spans="1:8" x14ac:dyDescent="0.25">
      <c r="A21" s="76" t="s">
        <v>72</v>
      </c>
      <c r="B21" s="66"/>
      <c r="C21" s="66"/>
      <c r="D21" s="66"/>
      <c r="E21" s="66"/>
      <c r="F21" s="66"/>
      <c r="G21" s="66"/>
      <c r="H21" s="77"/>
    </row>
    <row r="22" spans="1:8" x14ac:dyDescent="0.25">
      <c r="A22" s="76" t="s">
        <v>70</v>
      </c>
      <c r="B22" s="66"/>
      <c r="C22" s="66"/>
      <c r="D22" s="66"/>
      <c r="E22" s="66"/>
      <c r="F22" s="66"/>
      <c r="G22" s="66"/>
      <c r="H22" s="77"/>
    </row>
    <row r="23" spans="1:8" x14ac:dyDescent="0.25">
      <c r="A23" s="15" t="s">
        <v>71</v>
      </c>
      <c r="B23" s="66"/>
      <c r="C23" s="66"/>
      <c r="D23" s="66"/>
      <c r="E23" s="66"/>
      <c r="F23" s="66"/>
      <c r="G23" s="66"/>
      <c r="H23" s="77"/>
    </row>
    <row r="24" spans="1:8" x14ac:dyDescent="0.25">
      <c r="A24" s="225" t="s">
        <v>60</v>
      </c>
      <c r="B24" s="226"/>
      <c r="C24" s="226"/>
      <c r="D24" s="226"/>
      <c r="E24" s="226"/>
      <c r="F24" s="226"/>
      <c r="G24" s="226"/>
      <c r="H24" s="227"/>
    </row>
    <row r="25" spans="1:8" x14ac:dyDescent="0.25">
      <c r="A25" s="78"/>
      <c r="B25" s="110"/>
      <c r="C25" s="110"/>
      <c r="D25" s="110"/>
      <c r="E25" s="110"/>
      <c r="F25" s="110"/>
      <c r="G25" s="110"/>
      <c r="H25" s="79"/>
    </row>
    <row r="26" spans="1:8" x14ac:dyDescent="0.25">
      <c r="A26" s="78"/>
      <c r="B26" s="110"/>
      <c r="C26" s="110"/>
      <c r="D26" s="110"/>
      <c r="E26" s="110"/>
      <c r="F26" s="110"/>
      <c r="G26" s="110"/>
      <c r="H26" s="79"/>
    </row>
    <row r="27" spans="1:8" x14ac:dyDescent="0.25">
      <c r="A27" s="82"/>
      <c r="B27" s="188"/>
      <c r="C27" s="188"/>
      <c r="D27" s="13"/>
      <c r="E27" s="13"/>
      <c r="F27" s="188"/>
      <c r="G27" s="188"/>
      <c r="H27" s="81"/>
    </row>
    <row r="28" spans="1:8" x14ac:dyDescent="0.25">
      <c r="A28" s="80"/>
      <c r="B28" s="28"/>
      <c r="C28" s="13"/>
      <c r="D28" s="13"/>
      <c r="E28" s="13"/>
      <c r="F28" s="13" t="s">
        <v>261</v>
      </c>
      <c r="G28" s="13"/>
      <c r="H28" s="81"/>
    </row>
    <row r="29" spans="1:8" x14ac:dyDescent="0.25">
      <c r="A29" s="82"/>
      <c r="B29" s="83" t="s">
        <v>38</v>
      </c>
      <c r="C29" s="66"/>
      <c r="D29" s="13"/>
      <c r="E29" s="13"/>
      <c r="F29" s="188" t="s">
        <v>264</v>
      </c>
      <c r="G29" s="188"/>
      <c r="H29" s="81"/>
    </row>
    <row r="30" spans="1:8" x14ac:dyDescent="0.25">
      <c r="A30" s="82"/>
      <c r="B30" s="83" t="s">
        <v>259</v>
      </c>
      <c r="C30" s="66"/>
      <c r="D30" s="13"/>
      <c r="E30" s="13"/>
      <c r="F30" s="83" t="s">
        <v>265</v>
      </c>
      <c r="G30" s="83"/>
      <c r="H30" s="81"/>
    </row>
    <row r="31" spans="1:8" x14ac:dyDescent="0.25">
      <c r="A31" s="82"/>
      <c r="B31" s="66" t="s">
        <v>263</v>
      </c>
      <c r="C31" s="66"/>
      <c r="D31" s="13"/>
      <c r="E31" s="13"/>
      <c r="F31" s="66" t="s">
        <v>262</v>
      </c>
      <c r="G31" s="13"/>
      <c r="H31" s="81"/>
    </row>
    <row r="32" spans="1:8" ht="15.75" thickBot="1" x14ac:dyDescent="0.3">
      <c r="A32" s="19"/>
      <c r="B32" s="20"/>
      <c r="C32" s="20"/>
      <c r="D32" s="20"/>
      <c r="E32" s="20"/>
      <c r="F32" s="20"/>
      <c r="G32" s="20"/>
      <c r="H32" s="21"/>
    </row>
  </sheetData>
  <mergeCells count="22">
    <mergeCell ref="E19:H19"/>
    <mergeCell ref="A1:H1"/>
    <mergeCell ref="A2:H2"/>
    <mergeCell ref="A3:H4"/>
    <mergeCell ref="A5:C5"/>
    <mergeCell ref="D5:H5"/>
    <mergeCell ref="B27:C27"/>
    <mergeCell ref="F27:G27"/>
    <mergeCell ref="F29:G29"/>
    <mergeCell ref="A6:C6"/>
    <mergeCell ref="D6:H6"/>
    <mergeCell ref="E10:H10"/>
    <mergeCell ref="A24:H24"/>
    <mergeCell ref="A7:C7"/>
    <mergeCell ref="D7:H7"/>
    <mergeCell ref="A8:C8"/>
    <mergeCell ref="D8:H8"/>
    <mergeCell ref="A9:C9"/>
    <mergeCell ref="D9:H9"/>
    <mergeCell ref="E16:H16"/>
    <mergeCell ref="E17:H17"/>
    <mergeCell ref="E18:H18"/>
  </mergeCells>
  <pageMargins left="0.87" right="0.55118110236220474" top="0.67" bottom="0.74803149606299213" header="0.31496062992125984" footer="0.31496062992125984"/>
  <pageSetup paperSize="9" scale="7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47"/>
  <sheetViews>
    <sheetView showGridLines="0" topLeftCell="A10" zoomScale="80" zoomScaleNormal="80" workbookViewId="0">
      <selection activeCell="C14" sqref="C14"/>
    </sheetView>
  </sheetViews>
  <sheetFormatPr defaultRowHeight="15" x14ac:dyDescent="0.25"/>
  <cols>
    <col min="1" max="1" width="11" customWidth="1"/>
    <col min="2" max="2" width="19.85546875" customWidth="1"/>
    <col min="3" max="3" width="18.42578125" bestFit="1" customWidth="1"/>
    <col min="4" max="4" width="17.140625" bestFit="1" customWidth="1"/>
    <col min="5" max="5" width="30.7109375" bestFit="1" customWidth="1"/>
    <col min="6" max="6" width="14.7109375" customWidth="1"/>
    <col min="7" max="7" width="13.28515625" customWidth="1"/>
    <col min="8" max="9" width="13.5703125" bestFit="1" customWidth="1"/>
    <col min="10" max="10" width="11.5703125" bestFit="1" customWidth="1"/>
    <col min="11" max="11" width="9.42578125" bestFit="1" customWidth="1"/>
    <col min="12" max="12" width="14.7109375" customWidth="1"/>
    <col min="13" max="13" width="36.28515625" bestFit="1" customWidth="1"/>
    <col min="14" max="14" width="12.28515625" bestFit="1" customWidth="1"/>
  </cols>
  <sheetData>
    <row r="2" spans="1:14" ht="22.5" x14ac:dyDescent="0.25">
      <c r="A2" s="190" t="s">
        <v>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ht="23.2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 thickBot="1" x14ac:dyDescent="0.3">
      <c r="A4" s="195" t="s">
        <v>62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x14ac:dyDescent="0.25">
      <c r="A5" s="195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1:14" x14ac:dyDescent="0.25">
      <c r="A6" s="198" t="s">
        <v>1</v>
      </c>
      <c r="B6" s="198"/>
      <c r="C6" s="198"/>
      <c r="D6" s="199" t="s">
        <v>275</v>
      </c>
      <c r="E6" s="200"/>
      <c r="F6" s="200"/>
      <c r="G6" s="200"/>
      <c r="H6" s="200"/>
      <c r="I6" s="200"/>
      <c r="J6" s="200"/>
      <c r="K6" s="200"/>
      <c r="L6" s="200"/>
      <c r="M6" s="200"/>
      <c r="N6" s="255"/>
    </row>
    <row r="7" spans="1:14" x14ac:dyDescent="0.25">
      <c r="A7" s="203" t="s">
        <v>2</v>
      </c>
      <c r="B7" s="203"/>
      <c r="C7" s="203"/>
      <c r="D7" s="199" t="s">
        <v>3</v>
      </c>
      <c r="E7" s="200"/>
      <c r="F7" s="200"/>
      <c r="G7" s="200"/>
      <c r="H7" s="200"/>
      <c r="I7" s="200"/>
      <c r="J7" s="200"/>
      <c r="K7" s="200"/>
      <c r="L7" s="200"/>
      <c r="M7" s="200"/>
      <c r="N7" s="255"/>
    </row>
    <row r="8" spans="1:14" x14ac:dyDescent="0.25">
      <c r="A8" s="203" t="s">
        <v>4</v>
      </c>
      <c r="B8" s="203"/>
      <c r="C8" s="203"/>
      <c r="D8" s="199" t="s">
        <v>97</v>
      </c>
      <c r="E8" s="200"/>
      <c r="F8" s="200"/>
      <c r="G8" s="200"/>
      <c r="H8" s="200"/>
      <c r="I8" s="200"/>
      <c r="J8" s="200"/>
      <c r="K8" s="200"/>
      <c r="L8" s="200"/>
      <c r="M8" s="200"/>
      <c r="N8" s="255"/>
    </row>
    <row r="9" spans="1:14" x14ac:dyDescent="0.25">
      <c r="A9" s="203" t="s">
        <v>5</v>
      </c>
      <c r="B9" s="203"/>
      <c r="C9" s="203"/>
      <c r="D9" s="199" t="s">
        <v>50</v>
      </c>
      <c r="E9" s="200"/>
      <c r="F9" s="200"/>
      <c r="G9" s="200"/>
      <c r="H9" s="200"/>
      <c r="I9" s="200"/>
      <c r="J9" s="200"/>
      <c r="K9" s="200"/>
      <c r="L9" s="200"/>
      <c r="M9" s="200"/>
      <c r="N9" s="255"/>
    </row>
    <row r="10" spans="1:14" ht="15.75" thickBot="1" x14ac:dyDescent="0.3">
      <c r="A10" s="211" t="s">
        <v>6</v>
      </c>
      <c r="B10" s="211"/>
      <c r="C10" s="211"/>
      <c r="D10" s="45" t="s">
        <v>266</v>
      </c>
      <c r="E10" s="212"/>
      <c r="F10" s="212"/>
      <c r="G10" s="212"/>
      <c r="H10" s="212"/>
      <c r="I10" s="212"/>
      <c r="J10" s="212"/>
      <c r="K10" s="212"/>
      <c r="L10" s="212"/>
      <c r="M10" s="212"/>
      <c r="N10" s="212"/>
    </row>
    <row r="11" spans="1:14" x14ac:dyDescent="0.25">
      <c r="A11" s="2" t="s">
        <v>7</v>
      </c>
      <c r="B11" s="3" t="s">
        <v>8</v>
      </c>
      <c r="C11" s="4" t="s">
        <v>9</v>
      </c>
      <c r="D11" s="5" t="s">
        <v>10</v>
      </c>
      <c r="E11" s="5" t="s">
        <v>11</v>
      </c>
      <c r="F11" s="5" t="s">
        <v>12</v>
      </c>
      <c r="G11" s="6" t="s">
        <v>13</v>
      </c>
      <c r="H11" s="6" t="s">
        <v>14</v>
      </c>
      <c r="I11" s="57" t="s">
        <v>15</v>
      </c>
      <c r="J11" s="53" t="s">
        <v>61</v>
      </c>
      <c r="K11" s="6" t="s">
        <v>16</v>
      </c>
      <c r="L11" s="5" t="s">
        <v>17</v>
      </c>
      <c r="M11" s="5" t="s">
        <v>18</v>
      </c>
      <c r="N11" s="7" t="s">
        <v>19</v>
      </c>
    </row>
    <row r="12" spans="1:14" x14ac:dyDescent="0.25">
      <c r="A12" s="8" t="s">
        <v>49</v>
      </c>
      <c r="B12" s="57" t="s">
        <v>20</v>
      </c>
      <c r="C12" s="9" t="s">
        <v>21</v>
      </c>
      <c r="D12" s="9" t="s">
        <v>22</v>
      </c>
      <c r="E12" s="10" t="s">
        <v>23</v>
      </c>
      <c r="F12" s="10" t="s">
        <v>24</v>
      </c>
      <c r="G12" s="10" t="s">
        <v>25</v>
      </c>
      <c r="H12" s="10" t="s">
        <v>26</v>
      </c>
      <c r="I12" s="57" t="s">
        <v>27</v>
      </c>
      <c r="J12" s="54" t="s">
        <v>28</v>
      </c>
      <c r="K12" s="11" t="s">
        <v>29</v>
      </c>
      <c r="L12" s="10" t="s">
        <v>29</v>
      </c>
      <c r="M12" s="10" t="s">
        <v>30</v>
      </c>
      <c r="N12" s="12" t="s">
        <v>31</v>
      </c>
    </row>
    <row r="13" spans="1:14" x14ac:dyDescent="0.25">
      <c r="A13" s="52"/>
      <c r="B13" s="57"/>
      <c r="C13" s="9" t="s">
        <v>32</v>
      </c>
      <c r="D13" s="9" t="s">
        <v>33</v>
      </c>
      <c r="E13" s="10"/>
      <c r="F13" s="10" t="s">
        <v>34</v>
      </c>
      <c r="G13" s="11" t="s">
        <v>34</v>
      </c>
      <c r="H13" s="11" t="s">
        <v>34</v>
      </c>
      <c r="I13" s="13"/>
      <c r="J13" s="55"/>
      <c r="K13" s="11" t="s">
        <v>35</v>
      </c>
      <c r="L13" s="11" t="s">
        <v>35</v>
      </c>
      <c r="M13" s="11" t="s">
        <v>267</v>
      </c>
      <c r="N13" s="12" t="s">
        <v>23</v>
      </c>
    </row>
    <row r="14" spans="1:14" ht="67.5" x14ac:dyDescent="0.25">
      <c r="A14" s="51">
        <v>1</v>
      </c>
      <c r="B14" s="30" t="s">
        <v>93</v>
      </c>
      <c r="C14" s="156" t="s">
        <v>92</v>
      </c>
      <c r="D14" s="30" t="s">
        <v>85</v>
      </c>
      <c r="E14" s="35" t="s">
        <v>94</v>
      </c>
      <c r="F14" s="43">
        <v>3855800</v>
      </c>
      <c r="G14" s="43">
        <v>1002.51</v>
      </c>
      <c r="H14" s="157">
        <v>0</v>
      </c>
      <c r="I14" s="157">
        <v>0</v>
      </c>
      <c r="J14" s="157">
        <v>0</v>
      </c>
      <c r="K14" s="33">
        <v>46021</v>
      </c>
      <c r="L14" s="33">
        <v>47847</v>
      </c>
      <c r="M14" s="33" t="s">
        <v>95</v>
      </c>
      <c r="N14" s="158" t="s">
        <v>82</v>
      </c>
    </row>
    <row r="15" spans="1:14" ht="57" customHeight="1" x14ac:dyDescent="0.25">
      <c r="A15" s="94">
        <v>2</v>
      </c>
      <c r="B15" s="159" t="s">
        <v>161</v>
      </c>
      <c r="C15" s="159" t="s">
        <v>162</v>
      </c>
      <c r="D15" s="159">
        <v>29691</v>
      </c>
      <c r="E15" s="49" t="s">
        <v>163</v>
      </c>
      <c r="F15" s="160">
        <v>1000000</v>
      </c>
      <c r="G15" s="161">
        <v>0</v>
      </c>
      <c r="H15" s="162">
        <v>1195133.79</v>
      </c>
      <c r="I15" s="162">
        <v>1195133.79</v>
      </c>
      <c r="J15" s="162">
        <v>48051.38</v>
      </c>
      <c r="K15" s="163">
        <v>44819</v>
      </c>
      <c r="L15" s="163">
        <v>45915</v>
      </c>
      <c r="M15" s="159" t="s">
        <v>80</v>
      </c>
      <c r="N15" s="164" t="s">
        <v>164</v>
      </c>
    </row>
    <row r="16" spans="1:14" ht="35.25" customHeight="1" x14ac:dyDescent="0.25">
      <c r="A16" s="249">
        <v>3</v>
      </c>
      <c r="B16" s="252" t="s">
        <v>165</v>
      </c>
      <c r="C16" s="242" t="s">
        <v>166</v>
      </c>
      <c r="D16" s="165" t="s">
        <v>167</v>
      </c>
      <c r="E16" s="166" t="s">
        <v>168</v>
      </c>
      <c r="F16" s="243">
        <f>33600+33600+67200</f>
        <v>134400</v>
      </c>
      <c r="G16" s="248" t="s">
        <v>85</v>
      </c>
      <c r="H16" s="167">
        <v>13643.77</v>
      </c>
      <c r="I16" s="167">
        <v>39626.980000000003</v>
      </c>
      <c r="J16" s="167">
        <v>2520</v>
      </c>
      <c r="K16" s="241">
        <v>44722</v>
      </c>
      <c r="L16" s="241">
        <v>46183</v>
      </c>
      <c r="M16" s="235" t="s">
        <v>169</v>
      </c>
      <c r="N16" s="238" t="s">
        <v>123</v>
      </c>
    </row>
    <row r="17" spans="1:14" ht="30" customHeight="1" x14ac:dyDescent="0.25">
      <c r="A17" s="250"/>
      <c r="B17" s="253"/>
      <c r="C17" s="242"/>
      <c r="D17" s="165" t="s">
        <v>170</v>
      </c>
      <c r="E17" s="166" t="s">
        <v>168</v>
      </c>
      <c r="F17" s="243"/>
      <c r="G17" s="248"/>
      <c r="H17" s="167">
        <v>22294.31</v>
      </c>
      <c r="I17" s="167">
        <v>35890.43</v>
      </c>
      <c r="J17" s="167">
        <v>2520</v>
      </c>
      <c r="K17" s="241"/>
      <c r="L17" s="241"/>
      <c r="M17" s="236"/>
      <c r="N17" s="239"/>
    </row>
    <row r="18" spans="1:14" ht="18.75" customHeight="1" x14ac:dyDescent="0.25">
      <c r="A18" s="250"/>
      <c r="B18" s="253"/>
      <c r="C18" s="242"/>
      <c r="D18" s="165" t="s">
        <v>171</v>
      </c>
      <c r="E18" s="166" t="s">
        <v>168</v>
      </c>
      <c r="F18" s="243"/>
      <c r="G18" s="248"/>
      <c r="H18" s="167">
        <v>51630.97</v>
      </c>
      <c r="I18" s="167">
        <v>38120</v>
      </c>
      <c r="J18" s="167">
        <v>3780</v>
      </c>
      <c r="K18" s="241"/>
      <c r="L18" s="241"/>
      <c r="M18" s="236"/>
      <c r="N18" s="239"/>
    </row>
    <row r="19" spans="1:14" x14ac:dyDescent="0.25">
      <c r="A19" s="250"/>
      <c r="B19" s="253"/>
      <c r="C19" s="242" t="s">
        <v>172</v>
      </c>
      <c r="D19" s="165" t="s">
        <v>173</v>
      </c>
      <c r="E19" s="166" t="s">
        <v>174</v>
      </c>
      <c r="F19" s="243">
        <f>31600+31600+31600</f>
        <v>94800</v>
      </c>
      <c r="G19" s="244" t="s">
        <v>85</v>
      </c>
      <c r="H19" s="167">
        <v>20988.560000000001</v>
      </c>
      <c r="I19" s="167">
        <v>25860.22</v>
      </c>
      <c r="J19" s="167">
        <v>1900.4</v>
      </c>
      <c r="K19" s="241">
        <v>45128</v>
      </c>
      <c r="L19" s="241">
        <v>46224</v>
      </c>
      <c r="M19" s="236"/>
      <c r="N19" s="239"/>
    </row>
    <row r="20" spans="1:14" x14ac:dyDescent="0.25">
      <c r="A20" s="250"/>
      <c r="B20" s="253"/>
      <c r="C20" s="242"/>
      <c r="D20" s="165" t="s">
        <v>175</v>
      </c>
      <c r="E20" s="166" t="s">
        <v>174</v>
      </c>
      <c r="F20" s="243"/>
      <c r="G20" s="244"/>
      <c r="H20" s="167">
        <v>38394.910000000003</v>
      </c>
      <c r="I20" s="167">
        <v>51968.82</v>
      </c>
      <c r="J20" s="167">
        <v>3827.1</v>
      </c>
      <c r="K20" s="241"/>
      <c r="L20" s="241"/>
      <c r="M20" s="236"/>
      <c r="N20" s="239"/>
    </row>
    <row r="21" spans="1:14" ht="22.5" x14ac:dyDescent="0.25">
      <c r="A21" s="250"/>
      <c r="B21" s="253"/>
      <c r="C21" s="242" t="s">
        <v>176</v>
      </c>
      <c r="D21" s="165" t="s">
        <v>177</v>
      </c>
      <c r="E21" s="166" t="s">
        <v>178</v>
      </c>
      <c r="F21" s="243">
        <f>31200+62400</f>
        <v>93600</v>
      </c>
      <c r="G21" s="244" t="s">
        <v>85</v>
      </c>
      <c r="H21" s="167">
        <v>27266.25</v>
      </c>
      <c r="I21" s="167">
        <v>31919.54</v>
      </c>
      <c r="J21" s="167">
        <v>2340</v>
      </c>
      <c r="K21" s="241">
        <v>45118</v>
      </c>
      <c r="L21" s="241">
        <v>46214</v>
      </c>
      <c r="M21" s="236"/>
      <c r="N21" s="239"/>
    </row>
    <row r="22" spans="1:14" ht="22.5" x14ac:dyDescent="0.25">
      <c r="A22" s="250"/>
      <c r="B22" s="253"/>
      <c r="C22" s="242"/>
      <c r="D22" s="165" t="s">
        <v>179</v>
      </c>
      <c r="E22" s="166" t="s">
        <v>178</v>
      </c>
      <c r="F22" s="243"/>
      <c r="G22" s="244"/>
      <c r="H22" s="167">
        <v>37111.230000000003</v>
      </c>
      <c r="I22" s="167">
        <v>33977.589999999997</v>
      </c>
      <c r="J22" s="167">
        <v>2535</v>
      </c>
      <c r="K22" s="241"/>
      <c r="L22" s="241"/>
      <c r="M22" s="236"/>
      <c r="N22" s="239"/>
    </row>
    <row r="23" spans="1:14" ht="22.5" x14ac:dyDescent="0.25">
      <c r="A23" s="250"/>
      <c r="B23" s="253"/>
      <c r="C23" s="242" t="s">
        <v>180</v>
      </c>
      <c r="D23" s="165" t="s">
        <v>181</v>
      </c>
      <c r="E23" s="166" t="s">
        <v>182</v>
      </c>
      <c r="F23" s="243">
        <f>16800+33600+43520</f>
        <v>93920</v>
      </c>
      <c r="G23" s="244" t="s">
        <v>85</v>
      </c>
      <c r="H23" s="167">
        <v>7242.66</v>
      </c>
      <c r="I23" s="168">
        <v>19225.84</v>
      </c>
      <c r="J23" s="167">
        <v>1260</v>
      </c>
      <c r="K23" s="241">
        <v>44785</v>
      </c>
      <c r="L23" s="246" t="s">
        <v>200</v>
      </c>
      <c r="M23" s="236"/>
      <c r="N23" s="239"/>
    </row>
    <row r="24" spans="1:14" ht="22.5" x14ac:dyDescent="0.25">
      <c r="A24" s="250"/>
      <c r="B24" s="253"/>
      <c r="C24" s="242"/>
      <c r="D24" s="165" t="s">
        <v>183</v>
      </c>
      <c r="E24" s="166" t="s">
        <v>182</v>
      </c>
      <c r="F24" s="243"/>
      <c r="G24" s="244"/>
      <c r="H24" s="167">
        <v>23457.85</v>
      </c>
      <c r="I24" s="168">
        <v>33633.699999999997</v>
      </c>
      <c r="J24" s="167">
        <v>2415</v>
      </c>
      <c r="K24" s="241"/>
      <c r="L24" s="246"/>
      <c r="M24" s="236"/>
      <c r="N24" s="239"/>
    </row>
    <row r="25" spans="1:14" x14ac:dyDescent="0.25">
      <c r="A25" s="250"/>
      <c r="B25" s="253"/>
      <c r="C25" s="242" t="s">
        <v>184</v>
      </c>
      <c r="D25" s="165" t="s">
        <v>185</v>
      </c>
      <c r="E25" s="166" t="s">
        <v>186</v>
      </c>
      <c r="F25" s="243">
        <f>16800+16800+33600</f>
        <v>67200</v>
      </c>
      <c r="G25" s="244" t="s">
        <v>85</v>
      </c>
      <c r="H25" s="167">
        <v>15375.36</v>
      </c>
      <c r="I25" s="168">
        <v>38468.120000000003</v>
      </c>
      <c r="J25" s="167">
        <v>2520</v>
      </c>
      <c r="K25" s="241">
        <v>44638</v>
      </c>
      <c r="L25" s="241">
        <v>46099</v>
      </c>
      <c r="M25" s="236"/>
      <c r="N25" s="239"/>
    </row>
    <row r="26" spans="1:14" x14ac:dyDescent="0.25">
      <c r="A26" s="250"/>
      <c r="B26" s="253"/>
      <c r="C26" s="242"/>
      <c r="D26" s="165" t="s">
        <v>187</v>
      </c>
      <c r="E26" s="166" t="s">
        <v>186</v>
      </c>
      <c r="F26" s="243"/>
      <c r="G26" s="244"/>
      <c r="H26" s="167">
        <v>19224.61</v>
      </c>
      <c r="I26" s="168">
        <v>28312.39</v>
      </c>
      <c r="J26" s="167">
        <v>2100</v>
      </c>
      <c r="K26" s="241"/>
      <c r="L26" s="241"/>
      <c r="M26" s="236"/>
      <c r="N26" s="239"/>
    </row>
    <row r="27" spans="1:14" x14ac:dyDescent="0.25">
      <c r="A27" s="250"/>
      <c r="B27" s="253"/>
      <c r="C27" s="242" t="s">
        <v>188</v>
      </c>
      <c r="D27" s="165" t="s">
        <v>189</v>
      </c>
      <c r="E27" s="166" t="s">
        <v>190</v>
      </c>
      <c r="F27" s="243">
        <f>23520+26400+52800</f>
        <v>102720</v>
      </c>
      <c r="G27" s="248" t="s">
        <v>85</v>
      </c>
      <c r="H27" s="167">
        <v>2899.44</v>
      </c>
      <c r="I27" s="168">
        <v>29216.11</v>
      </c>
      <c r="J27" s="167">
        <v>1119.71</v>
      </c>
      <c r="K27" s="241">
        <v>44638</v>
      </c>
      <c r="L27" s="241">
        <v>46099</v>
      </c>
      <c r="M27" s="236"/>
      <c r="N27" s="239"/>
    </row>
    <row r="28" spans="1:14" x14ac:dyDescent="0.25">
      <c r="A28" s="250"/>
      <c r="B28" s="253"/>
      <c r="C28" s="242"/>
      <c r="D28" s="165" t="s">
        <v>191</v>
      </c>
      <c r="E28" s="166" t="s">
        <v>190</v>
      </c>
      <c r="F28" s="243"/>
      <c r="G28" s="248"/>
      <c r="H28" s="167">
        <v>13212.25</v>
      </c>
      <c r="I28" s="168">
        <v>29266.58</v>
      </c>
      <c r="J28" s="167">
        <v>1980</v>
      </c>
      <c r="K28" s="241"/>
      <c r="L28" s="241"/>
      <c r="M28" s="236"/>
      <c r="N28" s="239"/>
    </row>
    <row r="29" spans="1:14" x14ac:dyDescent="0.25">
      <c r="A29" s="250"/>
      <c r="B29" s="253"/>
      <c r="C29" s="242"/>
      <c r="D29" s="165" t="s">
        <v>192</v>
      </c>
      <c r="E29" s="166" t="s">
        <v>190</v>
      </c>
      <c r="F29" s="243"/>
      <c r="G29" s="248"/>
      <c r="H29" s="167">
        <v>26476.11</v>
      </c>
      <c r="I29" s="168" t="s">
        <v>252</v>
      </c>
      <c r="J29" s="167">
        <v>2341.34</v>
      </c>
      <c r="K29" s="241"/>
      <c r="L29" s="241"/>
      <c r="M29" s="236"/>
      <c r="N29" s="239"/>
    </row>
    <row r="30" spans="1:14" ht="22.5" x14ac:dyDescent="0.25">
      <c r="A30" s="250"/>
      <c r="B30" s="253"/>
      <c r="C30" s="242" t="s">
        <v>193</v>
      </c>
      <c r="D30" s="165" t="s">
        <v>194</v>
      </c>
      <c r="E30" s="166" t="s">
        <v>195</v>
      </c>
      <c r="F30" s="243">
        <f>18320+18320.04+40584</f>
        <v>77224.040000000008</v>
      </c>
      <c r="G30" s="244" t="s">
        <v>85</v>
      </c>
      <c r="H30" s="167">
        <v>16002.66</v>
      </c>
      <c r="I30" s="168">
        <v>41267.360000000001</v>
      </c>
      <c r="J30" s="167">
        <v>2747.99</v>
      </c>
      <c r="K30" s="245">
        <v>44641</v>
      </c>
      <c r="L30" s="242" t="s">
        <v>196</v>
      </c>
      <c r="M30" s="236"/>
      <c r="N30" s="239"/>
    </row>
    <row r="31" spans="1:14" ht="22.5" x14ac:dyDescent="0.25">
      <c r="A31" s="250"/>
      <c r="B31" s="253"/>
      <c r="C31" s="242"/>
      <c r="D31" s="165" t="s">
        <v>197</v>
      </c>
      <c r="E31" s="166" t="s">
        <v>195</v>
      </c>
      <c r="F31" s="243"/>
      <c r="G31" s="244"/>
      <c r="H31" s="167">
        <v>18919.25</v>
      </c>
      <c r="I31" s="168">
        <v>38657.82</v>
      </c>
      <c r="J31" s="167">
        <v>2790.06</v>
      </c>
      <c r="K31" s="245"/>
      <c r="L31" s="242"/>
      <c r="M31" s="236"/>
      <c r="N31" s="239"/>
    </row>
    <row r="32" spans="1:14" ht="15.75" thickBot="1" x14ac:dyDescent="0.3">
      <c r="A32" s="251"/>
      <c r="B32" s="254"/>
      <c r="C32" s="29" t="s">
        <v>198</v>
      </c>
      <c r="D32" s="165" t="s">
        <v>269</v>
      </c>
      <c r="E32" s="166" t="s">
        <v>199</v>
      </c>
      <c r="F32" s="169">
        <v>108800</v>
      </c>
      <c r="G32" s="170"/>
      <c r="H32" s="167">
        <v>5002.71</v>
      </c>
      <c r="I32" s="168">
        <v>5439.99</v>
      </c>
      <c r="J32" s="167">
        <v>408</v>
      </c>
      <c r="K32" s="33">
        <v>45924</v>
      </c>
      <c r="L32" s="33">
        <v>47750</v>
      </c>
      <c r="M32" s="237"/>
      <c r="N32" s="240"/>
    </row>
    <row r="33" spans="1:14" x14ac:dyDescent="0.25">
      <c r="A33" s="215" t="s">
        <v>63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</row>
    <row r="34" spans="1:14" x14ac:dyDescent="0.25">
      <c r="A34" s="205" t="s">
        <v>64</v>
      </c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</row>
    <row r="35" spans="1:14" ht="28.5" customHeight="1" x14ac:dyDescent="0.25">
      <c r="A35" s="205" t="s">
        <v>66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</row>
    <row r="36" spans="1:14" x14ac:dyDescent="0.25">
      <c r="A36" s="208" t="s">
        <v>65</v>
      </c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</row>
    <row r="37" spans="1:14" x14ac:dyDescent="0.25">
      <c r="A37" s="92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3"/>
    </row>
    <row r="38" spans="1:14" x14ac:dyDescent="0.25">
      <c r="A38" s="92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3"/>
    </row>
    <row r="39" spans="1:14" x14ac:dyDescent="0.25">
      <c r="A39" s="1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67"/>
      <c r="M39" s="67"/>
      <c r="N39" s="16"/>
    </row>
    <row r="40" spans="1:14" x14ac:dyDescent="0.25">
      <c r="A40" s="15"/>
      <c r="B40" s="46"/>
      <c r="C40" s="17"/>
      <c r="D40" s="17"/>
      <c r="E40" s="66"/>
      <c r="F40" s="66"/>
      <c r="G40" s="66"/>
      <c r="H40" s="66"/>
      <c r="I40" s="66"/>
      <c r="J40" s="66"/>
      <c r="K40" s="66"/>
      <c r="L40" s="85"/>
      <c r="M40" s="85"/>
      <c r="N40" s="77"/>
    </row>
    <row r="41" spans="1:14" x14ac:dyDescent="0.25">
      <c r="A41" s="15"/>
      <c r="B41" s="247" t="s">
        <v>38</v>
      </c>
      <c r="C41" s="247"/>
      <c r="D41" s="247"/>
      <c r="E41" s="66"/>
      <c r="F41" s="66"/>
      <c r="G41" s="66"/>
      <c r="H41" s="66"/>
      <c r="I41" s="66"/>
      <c r="J41" s="66"/>
      <c r="L41" s="189" t="s">
        <v>39</v>
      </c>
      <c r="M41" s="189"/>
      <c r="N41" s="18"/>
    </row>
    <row r="42" spans="1:14" x14ac:dyDescent="0.25">
      <c r="A42" s="15"/>
      <c r="B42" s="188" t="s">
        <v>259</v>
      </c>
      <c r="C42" s="188"/>
      <c r="D42" s="188"/>
      <c r="E42" s="66"/>
      <c r="F42" s="66"/>
      <c r="G42" s="66"/>
      <c r="H42" s="66"/>
      <c r="I42" s="66"/>
      <c r="J42" s="66"/>
      <c r="L42" s="188" t="s">
        <v>260</v>
      </c>
      <c r="M42" s="188"/>
      <c r="N42" s="18"/>
    </row>
    <row r="43" spans="1:14" x14ac:dyDescent="0.25">
      <c r="A43" s="15"/>
      <c r="B43" s="66" t="s">
        <v>98</v>
      </c>
      <c r="C43" s="66" t="s">
        <v>37</v>
      </c>
      <c r="D43" s="66" t="s">
        <v>99</v>
      </c>
      <c r="E43" s="66"/>
      <c r="F43" s="66"/>
      <c r="G43" s="66"/>
      <c r="H43" s="66"/>
      <c r="I43" s="66"/>
      <c r="J43" s="66"/>
      <c r="L43" s="188" t="s">
        <v>96</v>
      </c>
      <c r="M43" s="188"/>
      <c r="N43" s="18"/>
    </row>
    <row r="44" spans="1:14" ht="15.75" thickBot="1" x14ac:dyDescent="0.3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1"/>
    </row>
    <row r="45" spans="1:14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</sheetData>
  <mergeCells count="60">
    <mergeCell ref="L42:M42"/>
    <mergeCell ref="L43:M43"/>
    <mergeCell ref="A2:N2"/>
    <mergeCell ref="A4:N5"/>
    <mergeCell ref="A6:C6"/>
    <mergeCell ref="D6:N6"/>
    <mergeCell ref="A7:C7"/>
    <mergeCell ref="D7:N7"/>
    <mergeCell ref="A8:C8"/>
    <mergeCell ref="D8:N8"/>
    <mergeCell ref="A9:C9"/>
    <mergeCell ref="D9:N9"/>
    <mergeCell ref="A10:C10"/>
    <mergeCell ref="E10:N10"/>
    <mergeCell ref="A33:N33"/>
    <mergeCell ref="A34:N34"/>
    <mergeCell ref="A35:N35"/>
    <mergeCell ref="A36:N36"/>
    <mergeCell ref="B41:D41"/>
    <mergeCell ref="L41:M41"/>
    <mergeCell ref="C27:C29"/>
    <mergeCell ref="F27:F29"/>
    <mergeCell ref="G27:G29"/>
    <mergeCell ref="A16:A32"/>
    <mergeCell ref="B16:B32"/>
    <mergeCell ref="C23:C24"/>
    <mergeCell ref="F23:F24"/>
    <mergeCell ref="C16:C18"/>
    <mergeCell ref="F16:F18"/>
    <mergeCell ref="G16:G18"/>
    <mergeCell ref="G23:G24"/>
    <mergeCell ref="C21:C22"/>
    <mergeCell ref="K16:K18"/>
    <mergeCell ref="L16:L18"/>
    <mergeCell ref="C19:C20"/>
    <mergeCell ref="F19:F20"/>
    <mergeCell ref="G19:G20"/>
    <mergeCell ref="K19:K20"/>
    <mergeCell ref="L19:L20"/>
    <mergeCell ref="L25:L26"/>
    <mergeCell ref="K21:K22"/>
    <mergeCell ref="L21:L22"/>
    <mergeCell ref="F21:F22"/>
    <mergeCell ref="G21:G22"/>
    <mergeCell ref="B42:D42"/>
    <mergeCell ref="M16:M32"/>
    <mergeCell ref="N16:N32"/>
    <mergeCell ref="K27:K29"/>
    <mergeCell ref="L27:L29"/>
    <mergeCell ref="C30:C31"/>
    <mergeCell ref="F30:F31"/>
    <mergeCell ref="G30:G31"/>
    <mergeCell ref="K30:K31"/>
    <mergeCell ref="L30:L31"/>
    <mergeCell ref="K23:K24"/>
    <mergeCell ref="L23:L24"/>
    <mergeCell ref="C25:C26"/>
    <mergeCell ref="F25:F26"/>
    <mergeCell ref="G25:G26"/>
    <mergeCell ref="K25:K26"/>
  </mergeCells>
  <pageMargins left="0.76" right="0.7" top="0.43" bottom="0.75" header="0.3" footer="0.3"/>
  <pageSetup paperSize="9" scale="5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showGridLines="0" topLeftCell="A22" zoomScale="115" zoomScaleNormal="115" workbookViewId="0">
      <selection activeCell="D20" sqref="D20"/>
    </sheetView>
  </sheetViews>
  <sheetFormatPr defaultRowHeight="15" x14ac:dyDescent="0.25"/>
  <cols>
    <col min="2" max="2" width="30.85546875" customWidth="1"/>
    <col min="3" max="3" width="17.7109375" bestFit="1" customWidth="1"/>
    <col min="4" max="4" width="19.7109375" customWidth="1"/>
    <col min="5" max="5" width="23.85546875" customWidth="1"/>
    <col min="6" max="6" width="21.5703125" customWidth="1"/>
    <col min="7" max="7" width="16.140625" customWidth="1"/>
    <col min="8" max="8" width="17.5703125" customWidth="1"/>
  </cols>
  <sheetData>
    <row r="1" spans="1:8" ht="22.5" x14ac:dyDescent="0.25">
      <c r="A1" s="219" t="s">
        <v>0</v>
      </c>
      <c r="B1" s="219"/>
      <c r="C1" s="219"/>
      <c r="D1" s="219"/>
      <c r="E1" s="219"/>
      <c r="F1" s="219"/>
      <c r="G1" s="219"/>
      <c r="H1" s="219"/>
    </row>
    <row r="2" spans="1:8" ht="15.75" thickBot="1" x14ac:dyDescent="0.3">
      <c r="A2" s="220" t="s">
        <v>40</v>
      </c>
      <c r="B2" s="220"/>
      <c r="C2" s="220"/>
      <c r="D2" s="220"/>
      <c r="E2" s="220"/>
      <c r="F2" s="220"/>
      <c r="G2" s="220"/>
      <c r="H2" s="220"/>
    </row>
    <row r="3" spans="1:8" ht="15.75" thickBot="1" x14ac:dyDescent="0.3">
      <c r="A3" s="221" t="s">
        <v>67</v>
      </c>
      <c r="B3" s="221"/>
      <c r="C3" s="221"/>
      <c r="D3" s="221"/>
      <c r="E3" s="221"/>
      <c r="F3" s="221"/>
      <c r="G3" s="221"/>
      <c r="H3" s="221"/>
    </row>
    <row r="4" spans="1:8" x14ac:dyDescent="0.25">
      <c r="A4" s="221"/>
      <c r="B4" s="221"/>
      <c r="C4" s="221"/>
      <c r="D4" s="221"/>
      <c r="E4" s="221"/>
      <c r="F4" s="221"/>
      <c r="G4" s="221"/>
      <c r="H4" s="221"/>
    </row>
    <row r="5" spans="1:8" x14ac:dyDescent="0.25">
      <c r="A5" s="217" t="s">
        <v>1</v>
      </c>
      <c r="B5" s="217"/>
      <c r="C5" s="217"/>
      <c r="D5" s="222" t="s">
        <v>275</v>
      </c>
      <c r="E5" s="222"/>
      <c r="F5" s="222"/>
      <c r="G5" s="222"/>
      <c r="H5" s="218"/>
    </row>
    <row r="6" spans="1:8" x14ac:dyDescent="0.25">
      <c r="A6" s="217" t="s">
        <v>2</v>
      </c>
      <c r="B6" s="217"/>
      <c r="C6" s="217"/>
      <c r="D6" s="218" t="s">
        <v>3</v>
      </c>
      <c r="E6" s="218"/>
      <c r="F6" s="218"/>
      <c r="G6" s="218"/>
      <c r="H6" s="218"/>
    </row>
    <row r="7" spans="1:8" x14ac:dyDescent="0.25">
      <c r="A7" s="217" t="s">
        <v>4</v>
      </c>
      <c r="B7" s="217"/>
      <c r="C7" s="217"/>
      <c r="D7" s="222" t="s">
        <v>97</v>
      </c>
      <c r="E7" s="222"/>
      <c r="F7" s="222"/>
      <c r="G7" s="222"/>
      <c r="H7" s="218"/>
    </row>
    <row r="8" spans="1:8" x14ac:dyDescent="0.25">
      <c r="A8" s="217" t="s">
        <v>5</v>
      </c>
      <c r="B8" s="217"/>
      <c r="C8" s="217"/>
      <c r="D8" s="222" t="s">
        <v>50</v>
      </c>
      <c r="E8" s="222"/>
      <c r="F8" s="222"/>
      <c r="G8" s="222"/>
      <c r="H8" s="218"/>
    </row>
    <row r="9" spans="1:8" ht="15.75" thickBot="1" x14ac:dyDescent="0.3">
      <c r="A9" s="261" t="s">
        <v>6</v>
      </c>
      <c r="B9" s="261"/>
      <c r="C9" s="261"/>
      <c r="D9" s="262" t="s">
        <v>266</v>
      </c>
      <c r="E9" s="262"/>
      <c r="F9" s="262"/>
      <c r="G9" s="262"/>
      <c r="H9" s="263"/>
    </row>
    <row r="10" spans="1:8" ht="15.75" customHeight="1" thickBot="1" x14ac:dyDescent="0.3">
      <c r="E10" s="257" t="s">
        <v>41</v>
      </c>
      <c r="F10" s="257"/>
      <c r="G10" s="257"/>
      <c r="H10" s="257"/>
    </row>
    <row r="11" spans="1:8" x14ac:dyDescent="0.25">
      <c r="A11" s="95"/>
      <c r="B11" s="96"/>
      <c r="C11" s="96"/>
      <c r="D11" s="96"/>
      <c r="E11" s="96"/>
      <c r="F11" s="96" t="s">
        <v>46</v>
      </c>
      <c r="G11" s="96" t="s">
        <v>47</v>
      </c>
      <c r="H11" s="97" t="s">
        <v>48</v>
      </c>
    </row>
    <row r="12" spans="1:8" ht="15" customHeight="1" x14ac:dyDescent="0.25">
      <c r="A12" s="98" t="s">
        <v>7</v>
      </c>
      <c r="B12" s="23" t="s">
        <v>42</v>
      </c>
      <c r="C12" s="23" t="s">
        <v>43</v>
      </c>
      <c r="D12" s="23" t="s">
        <v>44</v>
      </c>
      <c r="E12" s="23" t="s">
        <v>45</v>
      </c>
      <c r="F12" s="23" t="s">
        <v>52</v>
      </c>
      <c r="G12" s="23" t="s">
        <v>53</v>
      </c>
      <c r="H12" s="99" t="s">
        <v>54</v>
      </c>
    </row>
    <row r="13" spans="1:8" x14ac:dyDescent="0.25">
      <c r="A13" s="98" t="s">
        <v>49</v>
      </c>
      <c r="B13" s="23" t="s">
        <v>20</v>
      </c>
      <c r="C13" s="23" t="s">
        <v>32</v>
      </c>
      <c r="D13" s="23" t="s">
        <v>50</v>
      </c>
      <c r="E13" s="23" t="s">
        <v>51</v>
      </c>
      <c r="F13" s="23" t="s">
        <v>55</v>
      </c>
      <c r="G13" s="23" t="s">
        <v>56</v>
      </c>
      <c r="H13" s="99" t="s">
        <v>57</v>
      </c>
    </row>
    <row r="14" spans="1:8" x14ac:dyDescent="0.25">
      <c r="A14" s="98"/>
      <c r="B14" s="23"/>
      <c r="C14" s="23"/>
      <c r="D14" s="23"/>
      <c r="E14" s="23"/>
      <c r="F14" s="23" t="s">
        <v>68</v>
      </c>
      <c r="G14" s="23" t="s">
        <v>58</v>
      </c>
      <c r="H14" s="99" t="s">
        <v>54</v>
      </c>
    </row>
    <row r="15" spans="1:8" ht="15.75" thickBot="1" x14ac:dyDescent="0.3">
      <c r="A15" s="100"/>
      <c r="B15" s="87"/>
      <c r="C15" s="87"/>
      <c r="D15" s="87"/>
      <c r="E15" s="88"/>
      <c r="F15" s="87"/>
      <c r="G15" s="87" t="s">
        <v>68</v>
      </c>
      <c r="H15" s="101" t="s">
        <v>59</v>
      </c>
    </row>
    <row r="16" spans="1:8" ht="33" customHeight="1" x14ac:dyDescent="0.25">
      <c r="A16" s="102">
        <v>1</v>
      </c>
      <c r="B16" s="48" t="s">
        <v>93</v>
      </c>
      <c r="C16" s="48" t="s">
        <v>92</v>
      </c>
      <c r="D16" s="48" t="s">
        <v>85</v>
      </c>
      <c r="E16" s="254" t="s">
        <v>76</v>
      </c>
      <c r="F16" s="254"/>
      <c r="G16" s="254"/>
      <c r="H16" s="258"/>
    </row>
    <row r="17" spans="1:8" ht="29.25" customHeight="1" x14ac:dyDescent="0.25">
      <c r="A17" s="103">
        <v>2</v>
      </c>
      <c r="B17" s="159" t="s">
        <v>161</v>
      </c>
      <c r="C17" s="159" t="s">
        <v>162</v>
      </c>
      <c r="D17" s="159">
        <v>29691</v>
      </c>
      <c r="E17" s="264" t="s">
        <v>76</v>
      </c>
      <c r="F17" s="264"/>
      <c r="G17" s="264"/>
      <c r="H17" s="265"/>
    </row>
    <row r="18" spans="1:8" x14ac:dyDescent="0.25">
      <c r="A18" s="63">
        <v>3</v>
      </c>
      <c r="B18" s="252" t="s">
        <v>165</v>
      </c>
      <c r="C18" s="242" t="s">
        <v>166</v>
      </c>
      <c r="D18" s="30" t="s">
        <v>167</v>
      </c>
      <c r="E18" s="273" t="s">
        <v>76</v>
      </c>
      <c r="F18" s="274"/>
      <c r="G18" s="274"/>
      <c r="H18" s="275"/>
    </row>
    <row r="19" spans="1:8" x14ac:dyDescent="0.25">
      <c r="A19" s="64">
        <v>4</v>
      </c>
      <c r="B19" s="253"/>
      <c r="C19" s="242"/>
      <c r="D19" s="30" t="s">
        <v>170</v>
      </c>
      <c r="E19" s="270"/>
      <c r="F19" s="271"/>
      <c r="G19" s="271"/>
      <c r="H19" s="272"/>
    </row>
    <row r="20" spans="1:8" x14ac:dyDescent="0.25">
      <c r="A20" s="63">
        <v>5</v>
      </c>
      <c r="B20" s="253"/>
      <c r="C20" s="242"/>
      <c r="D20" s="30" t="s">
        <v>171</v>
      </c>
      <c r="E20" s="276"/>
      <c r="F20" s="277"/>
      <c r="G20" s="277"/>
      <c r="H20" s="278"/>
    </row>
    <row r="21" spans="1:8" x14ac:dyDescent="0.25">
      <c r="A21" s="64">
        <v>6</v>
      </c>
      <c r="B21" s="253"/>
      <c r="C21" s="242" t="s">
        <v>172</v>
      </c>
      <c r="D21" s="30" t="s">
        <v>173</v>
      </c>
      <c r="E21" s="273" t="s">
        <v>76</v>
      </c>
      <c r="F21" s="274"/>
      <c r="G21" s="274"/>
      <c r="H21" s="275"/>
    </row>
    <row r="22" spans="1:8" x14ac:dyDescent="0.25">
      <c r="A22" s="63">
        <v>7</v>
      </c>
      <c r="B22" s="253"/>
      <c r="C22" s="242"/>
      <c r="D22" s="30" t="s">
        <v>175</v>
      </c>
      <c r="E22" s="276"/>
      <c r="F22" s="277"/>
      <c r="G22" s="277"/>
      <c r="H22" s="278"/>
    </row>
    <row r="23" spans="1:8" x14ac:dyDescent="0.25">
      <c r="A23" s="64">
        <v>8</v>
      </c>
      <c r="B23" s="253"/>
      <c r="C23" s="242" t="s">
        <v>176</v>
      </c>
      <c r="D23" s="30" t="s">
        <v>177</v>
      </c>
      <c r="E23" s="273" t="s">
        <v>76</v>
      </c>
      <c r="F23" s="274"/>
      <c r="G23" s="274"/>
      <c r="H23" s="275"/>
    </row>
    <row r="24" spans="1:8" x14ac:dyDescent="0.25">
      <c r="A24" s="63">
        <v>9</v>
      </c>
      <c r="B24" s="253"/>
      <c r="C24" s="242"/>
      <c r="D24" s="30" t="s">
        <v>179</v>
      </c>
      <c r="E24" s="279"/>
      <c r="F24" s="280"/>
      <c r="G24" s="280"/>
      <c r="H24" s="281"/>
    </row>
    <row r="25" spans="1:8" x14ac:dyDescent="0.25">
      <c r="A25" s="64">
        <v>10</v>
      </c>
      <c r="B25" s="253"/>
      <c r="C25" s="242" t="s">
        <v>180</v>
      </c>
      <c r="D25" s="30" t="s">
        <v>181</v>
      </c>
      <c r="E25" s="273" t="s">
        <v>76</v>
      </c>
      <c r="F25" s="274"/>
      <c r="G25" s="274"/>
      <c r="H25" s="275"/>
    </row>
    <row r="26" spans="1:8" x14ac:dyDescent="0.25">
      <c r="A26" s="63">
        <v>11</v>
      </c>
      <c r="B26" s="253"/>
      <c r="C26" s="242"/>
      <c r="D26" s="30" t="s">
        <v>183</v>
      </c>
      <c r="E26" s="279"/>
      <c r="F26" s="280"/>
      <c r="G26" s="280"/>
      <c r="H26" s="281"/>
    </row>
    <row r="27" spans="1:8" x14ac:dyDescent="0.25">
      <c r="A27" s="64">
        <v>12</v>
      </c>
      <c r="B27" s="253"/>
      <c r="C27" s="266" t="s">
        <v>184</v>
      </c>
      <c r="D27" s="30" t="s">
        <v>185</v>
      </c>
      <c r="E27" s="273" t="s">
        <v>76</v>
      </c>
      <c r="F27" s="274"/>
      <c r="G27" s="274"/>
      <c r="H27" s="275"/>
    </row>
    <row r="28" spans="1:8" x14ac:dyDescent="0.25">
      <c r="A28" s="63">
        <v>13</v>
      </c>
      <c r="B28" s="253"/>
      <c r="C28" s="266"/>
      <c r="D28" s="30" t="s">
        <v>187</v>
      </c>
      <c r="E28" s="279"/>
      <c r="F28" s="280"/>
      <c r="G28" s="280"/>
      <c r="H28" s="281"/>
    </row>
    <row r="29" spans="1:8" x14ac:dyDescent="0.25">
      <c r="A29" s="63">
        <v>14</v>
      </c>
      <c r="B29" s="253"/>
      <c r="C29" s="242" t="s">
        <v>188</v>
      </c>
      <c r="D29" s="30" t="s">
        <v>189</v>
      </c>
      <c r="E29" s="267" t="s">
        <v>76</v>
      </c>
      <c r="F29" s="268"/>
      <c r="G29" s="268"/>
      <c r="H29" s="269"/>
    </row>
    <row r="30" spans="1:8" x14ac:dyDescent="0.25">
      <c r="A30" s="64">
        <v>15</v>
      </c>
      <c r="B30" s="253"/>
      <c r="C30" s="242"/>
      <c r="D30" s="30" t="s">
        <v>191</v>
      </c>
      <c r="E30" s="270"/>
      <c r="F30" s="271"/>
      <c r="G30" s="271"/>
      <c r="H30" s="272"/>
    </row>
    <row r="31" spans="1:8" x14ac:dyDescent="0.25">
      <c r="A31" s="63">
        <v>16</v>
      </c>
      <c r="B31" s="253"/>
      <c r="C31" s="242"/>
      <c r="D31" s="30" t="s">
        <v>192</v>
      </c>
      <c r="E31" s="279"/>
      <c r="F31" s="280"/>
      <c r="G31" s="280"/>
      <c r="H31" s="281"/>
    </row>
    <row r="32" spans="1:8" x14ac:dyDescent="0.25">
      <c r="A32" s="130">
        <v>17</v>
      </c>
      <c r="B32" s="253"/>
      <c r="C32" s="266" t="s">
        <v>193</v>
      </c>
      <c r="D32" s="30" t="s">
        <v>194</v>
      </c>
      <c r="E32" s="267" t="s">
        <v>76</v>
      </c>
      <c r="F32" s="268"/>
      <c r="G32" s="268"/>
      <c r="H32" s="269"/>
    </row>
    <row r="33" spans="1:8" x14ac:dyDescent="0.25">
      <c r="A33" s="104">
        <v>18</v>
      </c>
      <c r="B33" s="253"/>
      <c r="C33" s="266"/>
      <c r="D33" s="30" t="s">
        <v>197</v>
      </c>
      <c r="E33" s="270"/>
      <c r="F33" s="271"/>
      <c r="G33" s="271"/>
      <c r="H33" s="272"/>
    </row>
    <row r="34" spans="1:8" x14ac:dyDescent="0.25">
      <c r="A34" s="105">
        <v>19</v>
      </c>
      <c r="B34" s="254"/>
      <c r="C34" s="29" t="s">
        <v>198</v>
      </c>
      <c r="D34" s="30" t="s">
        <v>269</v>
      </c>
      <c r="E34" s="267" t="s">
        <v>76</v>
      </c>
      <c r="F34" s="268"/>
      <c r="G34" s="268"/>
      <c r="H34" s="269"/>
    </row>
    <row r="35" spans="1:8" x14ac:dyDescent="0.25">
      <c r="A35" s="106" t="s">
        <v>69</v>
      </c>
      <c r="B35" s="26"/>
      <c r="C35" s="26"/>
      <c r="D35" s="26"/>
      <c r="E35" s="26"/>
      <c r="F35" s="26"/>
      <c r="G35" s="26"/>
      <c r="H35" s="107"/>
    </row>
    <row r="36" spans="1:8" x14ac:dyDescent="0.25">
      <c r="A36" s="108" t="s">
        <v>72</v>
      </c>
      <c r="B36" s="66"/>
      <c r="C36" s="66"/>
      <c r="D36" s="66"/>
      <c r="E36" s="66"/>
      <c r="F36" s="66"/>
      <c r="G36" s="66"/>
      <c r="H36" s="84"/>
    </row>
    <row r="37" spans="1:8" x14ac:dyDescent="0.25">
      <c r="A37" s="108" t="s">
        <v>70</v>
      </c>
      <c r="B37" s="66"/>
      <c r="C37" s="66"/>
      <c r="D37" s="66"/>
      <c r="E37" s="66"/>
      <c r="F37" s="66"/>
      <c r="G37" s="66"/>
      <c r="H37" s="84"/>
    </row>
    <row r="38" spans="1:8" x14ac:dyDescent="0.25">
      <c r="A38" s="65" t="s">
        <v>71</v>
      </c>
      <c r="B38" s="66"/>
      <c r="C38" s="66"/>
      <c r="D38" s="66"/>
      <c r="E38" s="66"/>
      <c r="F38" s="66"/>
      <c r="G38" s="66"/>
      <c r="H38" s="84"/>
    </row>
    <row r="39" spans="1:8" x14ac:dyDescent="0.25">
      <c r="A39" s="259" t="s">
        <v>60</v>
      </c>
      <c r="B39" s="226"/>
      <c r="C39" s="226"/>
      <c r="D39" s="226"/>
      <c r="E39" s="226"/>
      <c r="F39" s="226"/>
      <c r="G39" s="226"/>
      <c r="H39" s="260"/>
    </row>
    <row r="40" spans="1:8" x14ac:dyDescent="0.25">
      <c r="A40" s="109"/>
      <c r="B40" s="110"/>
      <c r="C40" s="110"/>
      <c r="D40" s="110"/>
      <c r="E40" s="110"/>
      <c r="F40" s="110"/>
      <c r="G40" s="110"/>
      <c r="H40" s="111"/>
    </row>
    <row r="41" spans="1:8" x14ac:dyDescent="0.25">
      <c r="A41" s="109"/>
      <c r="B41" s="110"/>
      <c r="C41" s="110"/>
      <c r="D41" s="110"/>
      <c r="E41" s="110"/>
      <c r="F41" s="110"/>
      <c r="G41" s="110"/>
      <c r="H41" s="111"/>
    </row>
    <row r="42" spans="1:8" x14ac:dyDescent="0.25">
      <c r="A42" s="112"/>
      <c r="B42" s="28"/>
      <c r="C42" s="28"/>
      <c r="D42" s="13"/>
      <c r="E42" s="13"/>
      <c r="F42" s="256"/>
      <c r="G42" s="256"/>
      <c r="H42" s="113"/>
    </row>
    <row r="43" spans="1:8" x14ac:dyDescent="0.25">
      <c r="A43" s="114"/>
      <c r="B43" s="189" t="s">
        <v>38</v>
      </c>
      <c r="C43" s="189"/>
      <c r="D43" s="13"/>
      <c r="E43" s="13"/>
      <c r="F43" s="189" t="s">
        <v>39</v>
      </c>
      <c r="G43" s="189"/>
      <c r="H43" s="113"/>
    </row>
    <row r="44" spans="1:8" x14ac:dyDescent="0.25">
      <c r="A44" s="114"/>
      <c r="B44" s="188" t="s">
        <v>259</v>
      </c>
      <c r="C44" s="188"/>
      <c r="D44" s="13"/>
      <c r="E44" s="13"/>
      <c r="F44" s="188" t="s">
        <v>260</v>
      </c>
      <c r="G44" s="188"/>
      <c r="H44" s="113"/>
    </row>
    <row r="45" spans="1:8" x14ac:dyDescent="0.25">
      <c r="A45" s="114"/>
      <c r="B45" s="188" t="s">
        <v>268</v>
      </c>
      <c r="C45" s="188"/>
      <c r="D45" s="13"/>
      <c r="E45" s="13"/>
      <c r="F45" s="66" t="s">
        <v>96</v>
      </c>
      <c r="G45" s="13"/>
      <c r="H45" s="113"/>
    </row>
    <row r="46" spans="1:8" ht="15.75" thickBot="1" x14ac:dyDescent="0.3">
      <c r="A46" s="69"/>
      <c r="B46" s="70"/>
      <c r="C46" s="70"/>
      <c r="D46" s="70"/>
      <c r="E46" s="70"/>
      <c r="F46" s="70"/>
      <c r="G46" s="70"/>
      <c r="H46" s="71"/>
    </row>
  </sheetData>
  <mergeCells count="39">
    <mergeCell ref="E32:H33"/>
    <mergeCell ref="E34:H34"/>
    <mergeCell ref="C29:C31"/>
    <mergeCell ref="C32:C33"/>
    <mergeCell ref="E18:H20"/>
    <mergeCell ref="E21:H22"/>
    <mergeCell ref="E23:H24"/>
    <mergeCell ref="E25:H26"/>
    <mergeCell ref="E27:H28"/>
    <mergeCell ref="E29:H31"/>
    <mergeCell ref="A6:C6"/>
    <mergeCell ref="D6:H6"/>
    <mergeCell ref="A1:H1"/>
    <mergeCell ref="A2:H2"/>
    <mergeCell ref="A3:H4"/>
    <mergeCell ref="A5:C5"/>
    <mergeCell ref="D5:H5"/>
    <mergeCell ref="E10:H10"/>
    <mergeCell ref="E16:H16"/>
    <mergeCell ref="A39:H39"/>
    <mergeCell ref="A7:C7"/>
    <mergeCell ref="D7:H7"/>
    <mergeCell ref="A8:C8"/>
    <mergeCell ref="D8:H8"/>
    <mergeCell ref="A9:C9"/>
    <mergeCell ref="D9:H9"/>
    <mergeCell ref="E17:H17"/>
    <mergeCell ref="B18:B34"/>
    <mergeCell ref="C18:C20"/>
    <mergeCell ref="C21:C22"/>
    <mergeCell ref="C23:C24"/>
    <mergeCell ref="C25:C26"/>
    <mergeCell ref="C27:C28"/>
    <mergeCell ref="B43:C43"/>
    <mergeCell ref="B44:C44"/>
    <mergeCell ref="B45:C45"/>
    <mergeCell ref="F42:G42"/>
    <mergeCell ref="F43:G43"/>
    <mergeCell ref="F44:G44"/>
  </mergeCells>
  <pageMargins left="1.73" right="0.70866141732283472" top="0.74803149606299213" bottom="0.74803149606299213" header="0.31496062992125984" footer="0.31496062992125984"/>
  <pageSetup paperSize="9" scale="6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36"/>
  <sheetViews>
    <sheetView showGridLines="0" topLeftCell="M1" zoomScale="90" zoomScaleNormal="90" workbookViewId="0">
      <selection activeCell="T17" sqref="T17"/>
    </sheetView>
  </sheetViews>
  <sheetFormatPr defaultRowHeight="15" x14ac:dyDescent="0.25"/>
  <cols>
    <col min="1" max="1" width="11" customWidth="1"/>
    <col min="2" max="2" width="15.28515625" customWidth="1"/>
    <col min="3" max="3" width="22.28515625" customWidth="1"/>
    <col min="4" max="4" width="14" customWidth="1"/>
    <col min="5" max="5" width="25.140625" customWidth="1"/>
    <col min="6" max="6" width="14.7109375" customWidth="1"/>
    <col min="7" max="7" width="13.28515625" customWidth="1"/>
    <col min="8" max="8" width="18.42578125" customWidth="1"/>
    <col min="9" max="9" width="18.28515625" customWidth="1"/>
    <col min="10" max="10" width="16.85546875" customWidth="1"/>
    <col min="11" max="11" width="9.7109375" bestFit="1" customWidth="1"/>
    <col min="12" max="12" width="14.7109375" customWidth="1"/>
    <col min="13" max="13" width="30.85546875" customWidth="1"/>
    <col min="14" max="14" width="25.85546875" customWidth="1"/>
    <col min="15" max="15" width="15" bestFit="1" customWidth="1"/>
    <col min="16" max="17" width="12.140625" bestFit="1" customWidth="1"/>
  </cols>
  <sheetData>
    <row r="2" spans="1:16" ht="22.5" x14ac:dyDescent="0.25">
      <c r="A2" s="190" t="s">
        <v>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6" ht="23.2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ht="15.75" thickBot="1" x14ac:dyDescent="0.3">
      <c r="A4" s="195" t="s">
        <v>62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6" x14ac:dyDescent="0.25">
      <c r="A5" s="195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1:16" x14ac:dyDescent="0.25">
      <c r="A6" s="198" t="s">
        <v>1</v>
      </c>
      <c r="B6" s="198"/>
      <c r="C6" s="198"/>
      <c r="D6" s="199" t="s">
        <v>275</v>
      </c>
      <c r="E6" s="200"/>
      <c r="F6" s="200"/>
      <c r="G6" s="200"/>
      <c r="H6" s="200"/>
      <c r="I6" s="200"/>
      <c r="J6" s="200"/>
      <c r="K6" s="200"/>
      <c r="L6" s="200"/>
      <c r="M6" s="200"/>
      <c r="N6" s="255"/>
    </row>
    <row r="7" spans="1:16" x14ac:dyDescent="0.25">
      <c r="A7" s="203" t="s">
        <v>2</v>
      </c>
      <c r="B7" s="203"/>
      <c r="C7" s="203"/>
      <c r="D7" s="199" t="s">
        <v>3</v>
      </c>
      <c r="E7" s="200"/>
      <c r="F7" s="200"/>
      <c r="G7" s="200"/>
      <c r="H7" s="200"/>
      <c r="I7" s="200"/>
      <c r="J7" s="200"/>
      <c r="K7" s="200"/>
      <c r="L7" s="200"/>
      <c r="M7" s="200"/>
      <c r="N7" s="255"/>
    </row>
    <row r="8" spans="1:16" x14ac:dyDescent="0.25">
      <c r="A8" s="203" t="s">
        <v>4</v>
      </c>
      <c r="B8" s="203"/>
      <c r="C8" s="203"/>
      <c r="D8" s="199" t="s">
        <v>102</v>
      </c>
      <c r="E8" s="200"/>
      <c r="F8" s="200"/>
      <c r="G8" s="200"/>
      <c r="H8" s="200"/>
      <c r="I8" s="200"/>
      <c r="J8" s="200"/>
      <c r="K8" s="200"/>
      <c r="L8" s="200"/>
      <c r="M8" s="200"/>
      <c r="N8" s="255"/>
    </row>
    <row r="9" spans="1:16" x14ac:dyDescent="0.25">
      <c r="A9" s="203" t="s">
        <v>5</v>
      </c>
      <c r="B9" s="203"/>
      <c r="C9" s="203"/>
      <c r="D9" s="199" t="s">
        <v>103</v>
      </c>
      <c r="E9" s="200"/>
      <c r="F9" s="200"/>
      <c r="G9" s="200"/>
      <c r="H9" s="200"/>
      <c r="I9" s="200"/>
      <c r="J9" s="200"/>
      <c r="K9" s="200"/>
      <c r="L9" s="200"/>
      <c r="M9" s="200"/>
      <c r="N9" s="255"/>
    </row>
    <row r="10" spans="1:16" ht="15.75" thickBot="1" x14ac:dyDescent="0.3">
      <c r="A10" s="211" t="s">
        <v>6</v>
      </c>
      <c r="B10" s="211"/>
      <c r="C10" s="211"/>
      <c r="D10" s="282" t="s">
        <v>104</v>
      </c>
      <c r="E10" s="283"/>
      <c r="F10" s="283"/>
      <c r="G10" s="283"/>
      <c r="H10" s="283"/>
      <c r="I10" s="283"/>
      <c r="J10" s="283"/>
      <c r="K10" s="283"/>
      <c r="L10" s="283"/>
      <c r="M10" s="283"/>
      <c r="N10" s="284"/>
    </row>
    <row r="11" spans="1:16" x14ac:dyDescent="0.25">
      <c r="A11" s="2" t="s">
        <v>7</v>
      </c>
      <c r="B11" s="3" t="s">
        <v>8</v>
      </c>
      <c r="C11" s="4" t="s">
        <v>9</v>
      </c>
      <c r="D11" s="5" t="s">
        <v>10</v>
      </c>
      <c r="E11" s="5" t="s">
        <v>11</v>
      </c>
      <c r="F11" s="5" t="s">
        <v>12</v>
      </c>
      <c r="G11" s="6" t="s">
        <v>13</v>
      </c>
      <c r="H11" s="6" t="s">
        <v>14</v>
      </c>
      <c r="I11" s="57" t="s">
        <v>15</v>
      </c>
      <c r="J11" s="5" t="s">
        <v>61</v>
      </c>
      <c r="K11" s="6" t="s">
        <v>16</v>
      </c>
      <c r="L11" s="5" t="s">
        <v>17</v>
      </c>
      <c r="M11" s="5" t="s">
        <v>18</v>
      </c>
      <c r="N11" s="7" t="s">
        <v>19</v>
      </c>
    </row>
    <row r="12" spans="1:16" x14ac:dyDescent="0.25">
      <c r="A12" s="8" t="s">
        <v>49</v>
      </c>
      <c r="B12" s="57" t="s">
        <v>20</v>
      </c>
      <c r="C12" s="9" t="s">
        <v>21</v>
      </c>
      <c r="D12" s="9" t="s">
        <v>22</v>
      </c>
      <c r="E12" s="10" t="s">
        <v>23</v>
      </c>
      <c r="F12" s="10" t="s">
        <v>24</v>
      </c>
      <c r="G12" s="10" t="s">
        <v>25</v>
      </c>
      <c r="H12" s="10" t="s">
        <v>26</v>
      </c>
      <c r="I12" s="57" t="s">
        <v>27</v>
      </c>
      <c r="J12" s="10" t="s">
        <v>28</v>
      </c>
      <c r="K12" s="11" t="s">
        <v>29</v>
      </c>
      <c r="L12" s="10" t="s">
        <v>29</v>
      </c>
      <c r="M12" s="10" t="s">
        <v>30</v>
      </c>
      <c r="N12" s="12" t="s">
        <v>31</v>
      </c>
    </row>
    <row r="13" spans="1:16" x14ac:dyDescent="0.25">
      <c r="A13" s="115"/>
      <c r="B13" s="57"/>
      <c r="C13" s="9" t="s">
        <v>32</v>
      </c>
      <c r="D13" s="9" t="s">
        <v>33</v>
      </c>
      <c r="E13" s="10"/>
      <c r="F13" s="10" t="s">
        <v>34</v>
      </c>
      <c r="G13" s="11" t="s">
        <v>34</v>
      </c>
      <c r="H13" s="11" t="s">
        <v>34</v>
      </c>
      <c r="I13" s="13"/>
      <c r="J13" s="122"/>
      <c r="K13" s="11" t="s">
        <v>35</v>
      </c>
      <c r="L13" s="11" t="s">
        <v>35</v>
      </c>
      <c r="M13" s="11" t="s">
        <v>36</v>
      </c>
      <c r="N13" s="12" t="s">
        <v>23</v>
      </c>
    </row>
    <row r="14" spans="1:16" ht="22.5" x14ac:dyDescent="0.25">
      <c r="A14" s="116">
        <v>1</v>
      </c>
      <c r="B14" s="29" t="s">
        <v>108</v>
      </c>
      <c r="C14" s="29" t="s">
        <v>109</v>
      </c>
      <c r="D14" s="30">
        <v>958</v>
      </c>
      <c r="E14" s="31" t="s">
        <v>110</v>
      </c>
      <c r="F14" s="36">
        <v>714600</v>
      </c>
      <c r="G14" s="32">
        <v>0</v>
      </c>
      <c r="H14" s="41">
        <f>141337.82+1057.91+23866.85+25457.94+79612.03+12+6364.55+15996.1+6364.55</f>
        <v>300069.75</v>
      </c>
      <c r="I14" s="41">
        <f>299567.84+501.91</f>
        <v>300069.75</v>
      </c>
      <c r="J14" s="41">
        <v>0</v>
      </c>
      <c r="K14" s="33">
        <v>44385</v>
      </c>
      <c r="L14" s="33">
        <v>45665</v>
      </c>
      <c r="M14" s="34" t="s">
        <v>204</v>
      </c>
      <c r="N14" s="117" t="s">
        <v>111</v>
      </c>
      <c r="P14" s="123"/>
    </row>
    <row r="15" spans="1:16" ht="36" customHeight="1" x14ac:dyDescent="0.25">
      <c r="A15" s="118">
        <v>2</v>
      </c>
      <c r="B15" s="29" t="s">
        <v>112</v>
      </c>
      <c r="C15" s="29" t="s">
        <v>113</v>
      </c>
      <c r="D15" s="30">
        <v>1012</v>
      </c>
      <c r="E15" s="35" t="s">
        <v>110</v>
      </c>
      <c r="F15" s="36">
        <v>324900</v>
      </c>
      <c r="G15" s="32">
        <v>0</v>
      </c>
      <c r="H15" s="42">
        <f>193471.53+1472.74+19075.33+25433.82+1206.29+12716.9+5086.76</f>
        <v>258463.37</v>
      </c>
      <c r="I15" s="42">
        <f>262701.98+194.45</f>
        <v>262896.43</v>
      </c>
      <c r="J15" s="41">
        <v>19075.330000000002</v>
      </c>
      <c r="K15" s="33" t="s">
        <v>114</v>
      </c>
      <c r="L15" s="33" t="s">
        <v>115</v>
      </c>
      <c r="M15" s="34" t="s">
        <v>204</v>
      </c>
      <c r="N15" s="119" t="s">
        <v>111</v>
      </c>
      <c r="O15" s="124"/>
    </row>
    <row r="16" spans="1:16" ht="24.75" customHeight="1" x14ac:dyDescent="0.25">
      <c r="A16" s="120">
        <v>3</v>
      </c>
      <c r="B16" s="29" t="s">
        <v>116</v>
      </c>
      <c r="C16" s="29" t="s">
        <v>117</v>
      </c>
      <c r="D16" s="30">
        <v>1191</v>
      </c>
      <c r="E16" s="35" t="s">
        <v>110</v>
      </c>
      <c r="F16" s="37" t="s">
        <v>118</v>
      </c>
      <c r="G16" s="32">
        <v>0</v>
      </c>
      <c r="H16" s="41">
        <f>237961.32+9808.16+2104.3+32078.13+5804.08+43513.38+127.5+40434.42+9808.16+21820.44</f>
        <v>403459.88999999996</v>
      </c>
      <c r="I16" s="41">
        <f>410815.64+1063.34</f>
        <v>411878.98000000004</v>
      </c>
      <c r="J16" s="41">
        <v>0</v>
      </c>
      <c r="K16" s="33">
        <v>45272</v>
      </c>
      <c r="L16" s="33">
        <v>46733</v>
      </c>
      <c r="M16" s="34" t="s">
        <v>204</v>
      </c>
      <c r="N16" s="117" t="s">
        <v>111</v>
      </c>
      <c r="O16" s="124"/>
    </row>
    <row r="17" spans="1:14" ht="29.25" customHeight="1" x14ac:dyDescent="0.25">
      <c r="A17" s="121">
        <v>4</v>
      </c>
      <c r="B17" s="31" t="s">
        <v>119</v>
      </c>
      <c r="C17" s="31" t="s">
        <v>120</v>
      </c>
      <c r="D17" s="30">
        <v>1211</v>
      </c>
      <c r="E17" s="31" t="s">
        <v>121</v>
      </c>
      <c r="F17" s="38">
        <v>47282.8</v>
      </c>
      <c r="G17" s="32">
        <v>0</v>
      </c>
      <c r="H17" s="41">
        <f>24744.5+1546.09+3546.23+5372.54</f>
        <v>35209.360000000001</v>
      </c>
      <c r="I17" s="41">
        <f>47282.8+517.52</f>
        <v>47800.32</v>
      </c>
      <c r="J17" s="41">
        <v>3546.23</v>
      </c>
      <c r="K17" s="33">
        <v>45301</v>
      </c>
      <c r="L17" s="33">
        <v>46072</v>
      </c>
      <c r="M17" s="34" t="s">
        <v>122</v>
      </c>
      <c r="N17" s="117" t="s">
        <v>123</v>
      </c>
    </row>
    <row r="18" spans="1:14" ht="22.5" x14ac:dyDescent="0.25">
      <c r="A18" s="121">
        <v>5</v>
      </c>
      <c r="B18" s="29" t="s">
        <v>124</v>
      </c>
      <c r="C18" s="31" t="s">
        <v>125</v>
      </c>
      <c r="D18" s="30">
        <v>1216</v>
      </c>
      <c r="E18" s="31" t="s">
        <v>126</v>
      </c>
      <c r="F18" s="38">
        <v>421500</v>
      </c>
      <c r="G18" s="32">
        <v>0</v>
      </c>
      <c r="H18" s="43">
        <f>4+218.5+15+2+20+0.01+4</f>
        <v>263.51</v>
      </c>
      <c r="I18" s="41">
        <f>1000+156.85</f>
        <v>1156.8499999999999</v>
      </c>
      <c r="J18" s="41">
        <v>15</v>
      </c>
      <c r="K18" s="33">
        <v>45322</v>
      </c>
      <c r="L18" s="33">
        <v>46418</v>
      </c>
      <c r="M18" s="34" t="s">
        <v>204</v>
      </c>
      <c r="N18" s="117" t="s">
        <v>127</v>
      </c>
    </row>
    <row r="19" spans="1:14" ht="23.25" thickBot="1" x14ac:dyDescent="0.3">
      <c r="A19" s="14">
        <v>6</v>
      </c>
      <c r="B19" s="29" t="s">
        <v>202</v>
      </c>
      <c r="C19" s="31" t="s">
        <v>201</v>
      </c>
      <c r="D19" s="30">
        <v>1376</v>
      </c>
      <c r="E19" s="31" t="s">
        <v>128</v>
      </c>
      <c r="F19" s="38">
        <v>516000</v>
      </c>
      <c r="G19" s="32">
        <v>0</v>
      </c>
      <c r="H19" s="41">
        <f>57+114+1128.2+427.5+570+114+285</f>
        <v>2695.7</v>
      </c>
      <c r="I19" s="41" t="s">
        <v>253</v>
      </c>
      <c r="J19" s="41">
        <v>427.5</v>
      </c>
      <c r="K19" s="33">
        <v>45917</v>
      </c>
      <c r="L19" s="33">
        <v>47378</v>
      </c>
      <c r="M19" s="34" t="s">
        <v>204</v>
      </c>
      <c r="N19" s="117" t="s">
        <v>203</v>
      </c>
    </row>
    <row r="20" spans="1:14" x14ac:dyDescent="0.25">
      <c r="A20" s="215" t="s">
        <v>63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</row>
    <row r="21" spans="1:14" x14ac:dyDescent="0.25">
      <c r="A21" s="205" t="s">
        <v>64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</row>
    <row r="22" spans="1:14" ht="28.5" customHeight="1" x14ac:dyDescent="0.25">
      <c r="A22" s="205" t="s">
        <v>66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</row>
    <row r="23" spans="1:14" x14ac:dyDescent="0.25">
      <c r="A23" s="208" t="s">
        <v>65</v>
      </c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</row>
    <row r="24" spans="1:14" x14ac:dyDescent="0.25">
      <c r="A24" s="92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3"/>
    </row>
    <row r="25" spans="1:14" x14ac:dyDescent="0.25">
      <c r="A25" s="92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3"/>
    </row>
    <row r="26" spans="1:14" x14ac:dyDescent="0.25">
      <c r="A26" s="92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3"/>
    </row>
    <row r="27" spans="1:14" x14ac:dyDescent="0.25">
      <c r="A27" s="92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3"/>
    </row>
    <row r="28" spans="1:14" x14ac:dyDescent="0.25">
      <c r="A28" s="15"/>
      <c r="B28" s="66"/>
      <c r="C28" s="66"/>
      <c r="D28" s="66"/>
      <c r="E28" s="66"/>
      <c r="F28" s="66"/>
      <c r="G28" s="66"/>
      <c r="H28" s="66"/>
      <c r="I28" s="66"/>
      <c r="J28" s="66"/>
      <c r="K28" s="67"/>
      <c r="L28" s="67"/>
      <c r="M28" s="67"/>
      <c r="N28" s="16"/>
    </row>
    <row r="29" spans="1:14" x14ac:dyDescent="0.25">
      <c r="A29" s="15"/>
      <c r="B29" s="46"/>
      <c r="C29" s="17"/>
      <c r="D29" s="17"/>
      <c r="E29" s="66"/>
      <c r="F29" s="66"/>
      <c r="G29" s="66"/>
      <c r="H29" s="66"/>
      <c r="I29" s="66"/>
      <c r="J29" s="66"/>
      <c r="K29" s="17"/>
      <c r="L29" s="17"/>
      <c r="M29" s="17"/>
      <c r="N29" s="77"/>
    </row>
    <row r="30" spans="1:14" x14ac:dyDescent="0.25">
      <c r="A30" s="15"/>
      <c r="B30" s="247" t="s">
        <v>38</v>
      </c>
      <c r="C30" s="247"/>
      <c r="D30" s="247"/>
      <c r="E30" s="66"/>
      <c r="F30" s="66"/>
      <c r="G30" s="66"/>
      <c r="H30" s="66"/>
      <c r="I30" s="66"/>
      <c r="J30" s="66"/>
      <c r="K30" s="247" t="s">
        <v>39</v>
      </c>
      <c r="L30" s="247"/>
      <c r="M30" s="247"/>
      <c r="N30" s="18"/>
    </row>
    <row r="31" spans="1:14" x14ac:dyDescent="0.25">
      <c r="A31" s="15"/>
      <c r="B31" s="188" t="s">
        <v>259</v>
      </c>
      <c r="C31" s="188"/>
      <c r="D31" s="188"/>
      <c r="E31" s="66"/>
      <c r="F31" s="66"/>
      <c r="G31" s="66"/>
      <c r="H31" s="66"/>
      <c r="I31" s="66"/>
      <c r="J31" s="66"/>
      <c r="K31" s="188" t="s">
        <v>260</v>
      </c>
      <c r="L31" s="188"/>
      <c r="M31" s="188"/>
      <c r="N31" s="18"/>
    </row>
    <row r="32" spans="1:14" x14ac:dyDescent="0.25">
      <c r="A32" s="15"/>
      <c r="B32" s="188" t="s">
        <v>270</v>
      </c>
      <c r="C32" s="188"/>
      <c r="D32" s="188"/>
      <c r="E32" s="66"/>
      <c r="F32" s="66"/>
      <c r="G32" s="66"/>
      <c r="H32" s="66"/>
      <c r="I32" s="66"/>
      <c r="J32" s="66"/>
      <c r="K32" s="188" t="s">
        <v>96</v>
      </c>
      <c r="L32" s="188"/>
      <c r="M32" s="188"/>
      <c r="N32" s="18"/>
    </row>
    <row r="33" spans="1:14" ht="15.75" thickBot="1" x14ac:dyDescent="0.3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1"/>
    </row>
    <row r="34" spans="1:14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4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4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</sheetData>
  <mergeCells count="22">
    <mergeCell ref="A2:N2"/>
    <mergeCell ref="A4:N5"/>
    <mergeCell ref="A6:C6"/>
    <mergeCell ref="D6:N6"/>
    <mergeCell ref="A7:C7"/>
    <mergeCell ref="D7:N7"/>
    <mergeCell ref="A8:C8"/>
    <mergeCell ref="D8:N8"/>
    <mergeCell ref="A9:C9"/>
    <mergeCell ref="D9:N9"/>
    <mergeCell ref="A10:C10"/>
    <mergeCell ref="D10:N10"/>
    <mergeCell ref="A20:N20"/>
    <mergeCell ref="A21:N21"/>
    <mergeCell ref="A22:N22"/>
    <mergeCell ref="A23:N23"/>
    <mergeCell ref="B30:D30"/>
    <mergeCell ref="B32:D32"/>
    <mergeCell ref="B31:D31"/>
    <mergeCell ref="K30:M30"/>
    <mergeCell ref="K31:M31"/>
    <mergeCell ref="K32:M32"/>
  </mergeCells>
  <pageMargins left="0.53" right="0.31" top="0.74803149606299213" bottom="0.74803149606299213" header="0.31496062992125984" footer="0.31496062992125984"/>
  <pageSetup paperSize="9" scale="5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8"/>
  <sheetViews>
    <sheetView showGridLines="0" tabSelected="1" zoomScale="115" zoomScaleNormal="115" workbookViewId="0">
      <selection activeCell="J15" sqref="J15"/>
    </sheetView>
  </sheetViews>
  <sheetFormatPr defaultRowHeight="15" x14ac:dyDescent="0.25"/>
  <cols>
    <col min="2" max="2" width="30.85546875" customWidth="1"/>
    <col min="3" max="3" width="20.7109375" customWidth="1"/>
    <col min="4" max="4" width="19.7109375" customWidth="1"/>
    <col min="5" max="5" width="23.85546875" customWidth="1"/>
    <col min="6" max="6" width="21.5703125" customWidth="1"/>
    <col min="7" max="7" width="16.140625" customWidth="1"/>
    <col min="8" max="8" width="17.5703125" customWidth="1"/>
    <col min="9" max="9" width="13.42578125" bestFit="1" customWidth="1"/>
    <col min="12" max="12" width="12.85546875" bestFit="1" customWidth="1"/>
  </cols>
  <sheetData>
    <row r="1" spans="1:10" ht="22.5" x14ac:dyDescent="0.25">
      <c r="A1" s="219" t="s">
        <v>0</v>
      </c>
      <c r="B1" s="219"/>
      <c r="C1" s="219"/>
      <c r="D1" s="219"/>
      <c r="E1" s="219"/>
      <c r="F1" s="219"/>
      <c r="G1" s="219"/>
      <c r="H1" s="219"/>
    </row>
    <row r="2" spans="1:10" ht="15.75" thickBot="1" x14ac:dyDescent="0.3">
      <c r="A2" s="220" t="s">
        <v>40</v>
      </c>
      <c r="B2" s="220"/>
      <c r="C2" s="220"/>
      <c r="D2" s="220"/>
      <c r="E2" s="220"/>
      <c r="F2" s="220"/>
      <c r="G2" s="220"/>
      <c r="H2" s="220"/>
    </row>
    <row r="3" spans="1:10" ht="15.75" thickBot="1" x14ac:dyDescent="0.3">
      <c r="A3" s="221" t="s">
        <v>67</v>
      </c>
      <c r="B3" s="221"/>
      <c r="C3" s="221"/>
      <c r="D3" s="221"/>
      <c r="E3" s="221"/>
      <c r="F3" s="221"/>
      <c r="G3" s="221"/>
      <c r="H3" s="221"/>
    </row>
    <row r="4" spans="1:10" x14ac:dyDescent="0.25">
      <c r="A4" s="221"/>
      <c r="B4" s="221"/>
      <c r="C4" s="221"/>
      <c r="D4" s="221"/>
      <c r="E4" s="221"/>
      <c r="F4" s="221"/>
      <c r="G4" s="221"/>
      <c r="H4" s="221"/>
    </row>
    <row r="5" spans="1:10" x14ac:dyDescent="0.25">
      <c r="A5" s="217" t="s">
        <v>1</v>
      </c>
      <c r="B5" s="217"/>
      <c r="C5" s="217"/>
      <c r="D5" s="222" t="s">
        <v>275</v>
      </c>
      <c r="E5" s="222"/>
      <c r="F5" s="222"/>
      <c r="G5" s="222"/>
      <c r="H5" s="218"/>
    </row>
    <row r="6" spans="1:10" x14ac:dyDescent="0.25">
      <c r="A6" s="217" t="s">
        <v>2</v>
      </c>
      <c r="B6" s="217"/>
      <c r="C6" s="217"/>
      <c r="D6" s="218" t="s">
        <v>3</v>
      </c>
      <c r="E6" s="218"/>
      <c r="F6" s="218"/>
      <c r="G6" s="218"/>
      <c r="H6" s="218"/>
    </row>
    <row r="7" spans="1:10" x14ac:dyDescent="0.25">
      <c r="A7" s="217" t="s">
        <v>4</v>
      </c>
      <c r="B7" s="217"/>
      <c r="C7" s="217"/>
      <c r="D7" s="222" t="s">
        <v>102</v>
      </c>
      <c r="E7" s="222"/>
      <c r="F7" s="222"/>
      <c r="G7" s="222"/>
      <c r="H7" s="218"/>
    </row>
    <row r="8" spans="1:10" x14ac:dyDescent="0.25">
      <c r="A8" s="217" t="s">
        <v>5</v>
      </c>
      <c r="B8" s="217"/>
      <c r="C8" s="217"/>
      <c r="D8" s="222" t="s">
        <v>103</v>
      </c>
      <c r="E8" s="222"/>
      <c r="F8" s="222"/>
      <c r="G8" s="222"/>
      <c r="H8" s="218"/>
    </row>
    <row r="9" spans="1:10" ht="15.75" thickBot="1" x14ac:dyDescent="0.3">
      <c r="A9" s="261" t="s">
        <v>6</v>
      </c>
      <c r="B9" s="261"/>
      <c r="C9" s="261"/>
      <c r="D9" s="262" t="s">
        <v>104</v>
      </c>
      <c r="E9" s="262"/>
      <c r="F9" s="262"/>
      <c r="G9" s="262"/>
      <c r="H9" s="263"/>
    </row>
    <row r="10" spans="1:10" ht="15.75" customHeight="1" thickBot="1" x14ac:dyDescent="0.3">
      <c r="E10" s="257" t="s">
        <v>41</v>
      </c>
      <c r="F10" s="257"/>
      <c r="G10" s="257"/>
      <c r="H10" s="257"/>
    </row>
    <row r="11" spans="1:10" x14ac:dyDescent="0.25">
      <c r="A11" s="95"/>
      <c r="B11" s="96"/>
      <c r="C11" s="96"/>
      <c r="D11" s="96"/>
      <c r="E11" s="96"/>
      <c r="F11" s="96" t="s">
        <v>46</v>
      </c>
      <c r="G11" s="96" t="s">
        <v>47</v>
      </c>
      <c r="H11" s="97" t="s">
        <v>48</v>
      </c>
    </row>
    <row r="12" spans="1:10" ht="15" customHeight="1" x14ac:dyDescent="0.25">
      <c r="A12" s="98" t="s">
        <v>7</v>
      </c>
      <c r="B12" s="23" t="s">
        <v>42</v>
      </c>
      <c r="C12" s="23" t="s">
        <v>43</v>
      </c>
      <c r="D12" s="23" t="s">
        <v>44</v>
      </c>
      <c r="E12" s="23" t="s">
        <v>45</v>
      </c>
      <c r="F12" s="23" t="s">
        <v>52</v>
      </c>
      <c r="G12" s="23" t="s">
        <v>278</v>
      </c>
      <c r="H12" s="99" t="s">
        <v>54</v>
      </c>
    </row>
    <row r="13" spans="1:10" x14ac:dyDescent="0.25">
      <c r="A13" s="98" t="s">
        <v>49</v>
      </c>
      <c r="B13" s="23" t="s">
        <v>20</v>
      </c>
      <c r="C13" s="23" t="s">
        <v>32</v>
      </c>
      <c r="D13" s="23" t="s">
        <v>103</v>
      </c>
      <c r="E13" s="23" t="s">
        <v>51</v>
      </c>
      <c r="F13" s="23" t="s">
        <v>55</v>
      </c>
      <c r="G13" s="23" t="s">
        <v>56</v>
      </c>
      <c r="H13" s="99" t="s">
        <v>57</v>
      </c>
    </row>
    <row r="14" spans="1:10" x14ac:dyDescent="0.25">
      <c r="A14" s="98"/>
      <c r="B14" s="23"/>
      <c r="C14" s="23"/>
      <c r="D14" s="23"/>
      <c r="E14" s="23"/>
      <c r="F14" s="23" t="s">
        <v>68</v>
      </c>
      <c r="G14" s="23" t="s">
        <v>58</v>
      </c>
      <c r="H14" s="99" t="s">
        <v>54</v>
      </c>
    </row>
    <row r="15" spans="1:10" ht="15.75" thickBot="1" x14ac:dyDescent="0.3">
      <c r="A15" s="100"/>
      <c r="B15" s="87"/>
      <c r="C15" s="87"/>
      <c r="D15" s="87"/>
      <c r="E15" s="88"/>
      <c r="F15" s="87"/>
      <c r="G15" s="87" t="s">
        <v>68</v>
      </c>
      <c r="H15" s="101" t="s">
        <v>59</v>
      </c>
      <c r="I15" s="132"/>
    </row>
    <row r="16" spans="1:10" ht="33" customHeight="1" x14ac:dyDescent="0.25">
      <c r="A16" s="102">
        <v>1</v>
      </c>
      <c r="B16" s="44" t="s">
        <v>108</v>
      </c>
      <c r="C16" s="44" t="s">
        <v>109</v>
      </c>
      <c r="D16" s="48" t="s">
        <v>279</v>
      </c>
      <c r="E16" s="35" t="s">
        <v>205</v>
      </c>
      <c r="F16" s="33" t="s">
        <v>206</v>
      </c>
      <c r="G16" s="39">
        <v>1800</v>
      </c>
      <c r="H16" s="127" t="s">
        <v>80</v>
      </c>
      <c r="I16" s="125"/>
      <c r="J16" s="126"/>
    </row>
    <row r="17" spans="1:12" ht="12" customHeight="1" x14ac:dyDescent="0.25">
      <c r="A17" s="292">
        <v>2</v>
      </c>
      <c r="B17" s="235" t="s">
        <v>112</v>
      </c>
      <c r="C17" s="235" t="s">
        <v>113</v>
      </c>
      <c r="D17" s="285">
        <v>1012</v>
      </c>
      <c r="E17" s="34" t="s">
        <v>111</v>
      </c>
      <c r="F17" s="33" t="s">
        <v>206</v>
      </c>
      <c r="G17" s="39">
        <v>16700</v>
      </c>
      <c r="H17" s="127" t="s">
        <v>80</v>
      </c>
      <c r="I17" s="40"/>
    </row>
    <row r="18" spans="1:12" ht="11.25" customHeight="1" x14ac:dyDescent="0.25">
      <c r="A18" s="293"/>
      <c r="B18" s="237"/>
      <c r="C18" s="294"/>
      <c r="D18" s="294"/>
      <c r="E18" s="35" t="s">
        <v>205</v>
      </c>
      <c r="F18" s="33" t="s">
        <v>206</v>
      </c>
      <c r="G18" s="39">
        <v>10300</v>
      </c>
      <c r="H18" s="127" t="s">
        <v>80</v>
      </c>
      <c r="L18" s="133"/>
    </row>
    <row r="19" spans="1:12" ht="11.25" customHeight="1" x14ac:dyDescent="0.25">
      <c r="A19" s="292">
        <v>3</v>
      </c>
      <c r="B19" s="235" t="s">
        <v>116</v>
      </c>
      <c r="C19" s="235" t="s">
        <v>117</v>
      </c>
      <c r="D19" s="285">
        <v>1191</v>
      </c>
      <c r="E19" s="34" t="s">
        <v>111</v>
      </c>
      <c r="F19" s="33" t="s">
        <v>206</v>
      </c>
      <c r="G19" s="39">
        <v>60000.03</v>
      </c>
      <c r="H19" s="127" t="s">
        <v>80</v>
      </c>
      <c r="I19" s="125"/>
      <c r="J19" s="126"/>
      <c r="L19" s="125"/>
    </row>
    <row r="20" spans="1:12" ht="11.25" customHeight="1" x14ac:dyDescent="0.25">
      <c r="A20" s="295"/>
      <c r="B20" s="236"/>
      <c r="C20" s="236"/>
      <c r="D20" s="286"/>
      <c r="E20" s="35" t="s">
        <v>205</v>
      </c>
      <c r="F20" s="33" t="s">
        <v>206</v>
      </c>
      <c r="G20" s="39">
        <v>45592.2</v>
      </c>
      <c r="H20" s="127" t="s">
        <v>80</v>
      </c>
      <c r="I20" s="125"/>
      <c r="J20" s="126"/>
      <c r="L20" s="125"/>
    </row>
    <row r="21" spans="1:12" ht="11.25" customHeight="1" x14ac:dyDescent="0.25">
      <c r="A21" s="295"/>
      <c r="B21" s="236"/>
      <c r="C21" s="236"/>
      <c r="D21" s="286"/>
      <c r="E21" s="35" t="s">
        <v>207</v>
      </c>
      <c r="F21" s="33" t="s">
        <v>206</v>
      </c>
      <c r="G21" s="39">
        <v>4500</v>
      </c>
      <c r="H21" s="128" t="s">
        <v>80</v>
      </c>
      <c r="I21" s="125"/>
    </row>
    <row r="22" spans="1:12" ht="11.25" customHeight="1" x14ac:dyDescent="0.25">
      <c r="A22" s="295"/>
      <c r="B22" s="236"/>
      <c r="C22" s="236"/>
      <c r="D22" s="286"/>
      <c r="E22" s="35" t="s">
        <v>208</v>
      </c>
      <c r="F22" s="33" t="s">
        <v>206</v>
      </c>
      <c r="G22" s="39">
        <v>2000</v>
      </c>
      <c r="H22" s="128" t="s">
        <v>80</v>
      </c>
    </row>
    <row r="23" spans="1:12" ht="11.25" customHeight="1" x14ac:dyDescent="0.25">
      <c r="A23" s="295"/>
      <c r="B23" s="236"/>
      <c r="C23" s="236"/>
      <c r="D23" s="286"/>
      <c r="E23" s="35" t="s">
        <v>209</v>
      </c>
      <c r="F23" s="33" t="s">
        <v>206</v>
      </c>
      <c r="G23" s="39">
        <v>6600</v>
      </c>
      <c r="H23" s="128" t="s">
        <v>80</v>
      </c>
      <c r="I23" s="125"/>
      <c r="J23" s="126"/>
      <c r="L23" s="125"/>
    </row>
    <row r="24" spans="1:12" ht="11.25" customHeight="1" x14ac:dyDescent="0.25">
      <c r="A24" s="295"/>
      <c r="B24" s="236"/>
      <c r="C24" s="236"/>
      <c r="D24" s="286"/>
      <c r="E24" s="35" t="s">
        <v>210</v>
      </c>
      <c r="F24" s="33" t="s">
        <v>206</v>
      </c>
      <c r="G24" s="39">
        <v>2000</v>
      </c>
      <c r="H24" s="128" t="s">
        <v>80</v>
      </c>
      <c r="I24" s="125"/>
      <c r="J24" s="126"/>
      <c r="L24" s="125"/>
    </row>
    <row r="25" spans="1:12" ht="11.25" customHeight="1" x14ac:dyDescent="0.25">
      <c r="A25" s="295"/>
      <c r="B25" s="236"/>
      <c r="C25" s="236"/>
      <c r="D25" s="286"/>
      <c r="E25" s="35" t="s">
        <v>211</v>
      </c>
      <c r="F25" s="33" t="s">
        <v>206</v>
      </c>
      <c r="G25" s="39">
        <v>4000</v>
      </c>
      <c r="H25" s="128" t="s">
        <v>80</v>
      </c>
      <c r="I25" s="125"/>
      <c r="J25" s="126"/>
      <c r="L25" s="125"/>
    </row>
    <row r="26" spans="1:12" ht="11.25" customHeight="1" x14ac:dyDescent="0.25">
      <c r="A26" s="295"/>
      <c r="B26" s="236"/>
      <c r="C26" s="236"/>
      <c r="D26" s="286"/>
      <c r="E26" s="35" t="s">
        <v>212</v>
      </c>
      <c r="F26" s="33" t="s">
        <v>206</v>
      </c>
      <c r="G26" s="39">
        <v>800</v>
      </c>
      <c r="H26" s="128" t="s">
        <v>80</v>
      </c>
      <c r="I26" s="125"/>
    </row>
    <row r="27" spans="1:12" ht="11.25" customHeight="1" x14ac:dyDescent="0.25">
      <c r="A27" s="295"/>
      <c r="B27" s="236"/>
      <c r="C27" s="236"/>
      <c r="D27" s="286"/>
      <c r="E27" s="35" t="s">
        <v>213</v>
      </c>
      <c r="F27" s="33" t="s">
        <v>206</v>
      </c>
      <c r="G27" s="39">
        <v>11581.78</v>
      </c>
      <c r="H27" s="128" t="s">
        <v>80</v>
      </c>
      <c r="I27" s="125"/>
      <c r="J27" s="126"/>
      <c r="L27" s="125"/>
    </row>
    <row r="28" spans="1:12" ht="11.25" customHeight="1" x14ac:dyDescent="0.25">
      <c r="A28" s="295"/>
      <c r="B28" s="237"/>
      <c r="C28" s="237"/>
      <c r="D28" s="287"/>
      <c r="E28" s="35" t="s">
        <v>214</v>
      </c>
      <c r="F28" s="33" t="s">
        <v>206</v>
      </c>
      <c r="G28" s="39">
        <v>1500</v>
      </c>
      <c r="H28" s="128" t="s">
        <v>80</v>
      </c>
      <c r="I28" s="125"/>
    </row>
    <row r="29" spans="1:12" x14ac:dyDescent="0.25">
      <c r="A29" s="64">
        <v>4</v>
      </c>
      <c r="B29" s="31" t="s">
        <v>119</v>
      </c>
      <c r="C29" s="31" t="s">
        <v>120</v>
      </c>
      <c r="D29" s="30">
        <v>1211</v>
      </c>
      <c r="E29" s="228" t="s">
        <v>76</v>
      </c>
      <c r="F29" s="229"/>
      <c r="G29" s="229"/>
      <c r="H29" s="291"/>
    </row>
    <row r="30" spans="1:12" x14ac:dyDescent="0.25">
      <c r="A30" s="63">
        <v>5</v>
      </c>
      <c r="B30" s="29" t="s">
        <v>124</v>
      </c>
      <c r="C30" s="31" t="s">
        <v>125</v>
      </c>
      <c r="D30" s="30">
        <v>1216</v>
      </c>
      <c r="E30" s="288" t="s">
        <v>76</v>
      </c>
      <c r="F30" s="289"/>
      <c r="G30" s="289"/>
      <c r="H30" s="290"/>
      <c r="I30" s="125"/>
    </row>
    <row r="31" spans="1:12" x14ac:dyDescent="0.25">
      <c r="A31" s="64">
        <v>6</v>
      </c>
      <c r="B31" s="29" t="s">
        <v>202</v>
      </c>
      <c r="C31" s="31" t="s">
        <v>201</v>
      </c>
      <c r="D31" s="30">
        <v>1376</v>
      </c>
      <c r="E31" s="288" t="s">
        <v>76</v>
      </c>
      <c r="F31" s="289"/>
      <c r="G31" s="289"/>
      <c r="H31" s="290"/>
      <c r="I31" s="125"/>
    </row>
    <row r="32" spans="1:12" x14ac:dyDescent="0.25">
      <c r="A32" s="106" t="s">
        <v>69</v>
      </c>
      <c r="B32" s="26"/>
      <c r="C32" s="26"/>
      <c r="D32" s="26"/>
      <c r="E32" s="26"/>
      <c r="F32" s="26"/>
      <c r="G32" s="26"/>
      <c r="H32" s="107"/>
    </row>
    <row r="33" spans="1:8" x14ac:dyDescent="0.25">
      <c r="A33" s="108" t="s">
        <v>72</v>
      </c>
      <c r="B33" s="66"/>
      <c r="C33" s="66"/>
      <c r="D33" s="66"/>
      <c r="E33" s="66"/>
      <c r="F33" s="66"/>
      <c r="G33" s="66"/>
      <c r="H33" s="84"/>
    </row>
    <row r="34" spans="1:8" x14ac:dyDescent="0.25">
      <c r="A34" s="108" t="s">
        <v>70</v>
      </c>
      <c r="B34" s="66"/>
      <c r="C34" s="66"/>
      <c r="D34" s="66"/>
      <c r="E34" s="66"/>
      <c r="F34" s="66"/>
      <c r="G34" s="66"/>
      <c r="H34" s="84"/>
    </row>
    <row r="35" spans="1:8" x14ac:dyDescent="0.25">
      <c r="A35" s="65" t="s">
        <v>71</v>
      </c>
      <c r="B35" s="66"/>
      <c r="C35" s="66"/>
      <c r="D35" s="66"/>
      <c r="E35" s="66"/>
      <c r="F35" s="66"/>
      <c r="G35" s="66"/>
      <c r="H35" s="84"/>
    </row>
    <row r="36" spans="1:8" x14ac:dyDescent="0.25">
      <c r="A36" s="259" t="s">
        <v>60</v>
      </c>
      <c r="B36" s="226"/>
      <c r="C36" s="226"/>
      <c r="D36" s="226"/>
      <c r="E36" s="226"/>
      <c r="F36" s="226"/>
      <c r="G36" s="226"/>
      <c r="H36" s="260"/>
    </row>
    <row r="37" spans="1:8" x14ac:dyDescent="0.25">
      <c r="A37" s="109"/>
      <c r="B37" s="110"/>
      <c r="C37" s="110"/>
      <c r="D37" s="110"/>
      <c r="E37" s="110"/>
      <c r="F37" s="110"/>
      <c r="G37" s="110"/>
      <c r="H37" s="111"/>
    </row>
    <row r="38" spans="1:8" x14ac:dyDescent="0.25">
      <c r="A38" s="109"/>
      <c r="B38" s="110"/>
      <c r="C38" s="110"/>
      <c r="D38" s="110"/>
      <c r="E38" s="110"/>
      <c r="F38" s="110"/>
      <c r="G38" s="110"/>
      <c r="H38" s="111"/>
    </row>
    <row r="39" spans="1:8" x14ac:dyDescent="0.25">
      <c r="A39" s="109"/>
      <c r="B39" s="110"/>
      <c r="C39" s="110"/>
      <c r="D39" s="110"/>
      <c r="E39" s="110"/>
      <c r="F39" s="110"/>
      <c r="G39" s="110"/>
      <c r="H39" s="111"/>
    </row>
    <row r="40" spans="1:8" x14ac:dyDescent="0.25">
      <c r="A40" s="109"/>
      <c r="B40" s="110"/>
      <c r="C40" s="110"/>
      <c r="D40" s="110"/>
      <c r="E40" s="110"/>
      <c r="F40" s="110"/>
      <c r="G40" s="110"/>
      <c r="H40" s="111"/>
    </row>
    <row r="41" spans="1:8" x14ac:dyDescent="0.25">
      <c r="A41" s="109"/>
      <c r="B41" s="110"/>
      <c r="C41" s="110"/>
      <c r="D41" s="110"/>
      <c r="E41" s="110"/>
      <c r="F41" s="110"/>
      <c r="G41" s="110"/>
      <c r="H41" s="111"/>
    </row>
    <row r="42" spans="1:8" x14ac:dyDescent="0.25">
      <c r="A42" s="112"/>
      <c r="B42" s="28"/>
      <c r="C42" s="28"/>
      <c r="D42" s="13"/>
      <c r="E42" s="13"/>
      <c r="F42" s="28"/>
      <c r="G42" s="28"/>
      <c r="H42" s="113"/>
    </row>
    <row r="43" spans="1:8" x14ac:dyDescent="0.25">
      <c r="A43" s="114"/>
      <c r="B43" s="189" t="s">
        <v>38</v>
      </c>
      <c r="C43" s="189"/>
      <c r="D43" s="13"/>
      <c r="E43" s="13"/>
      <c r="F43" s="189" t="s">
        <v>39</v>
      </c>
      <c r="G43" s="189"/>
      <c r="H43" s="113"/>
    </row>
    <row r="44" spans="1:8" x14ac:dyDescent="0.25">
      <c r="A44" s="114"/>
      <c r="B44" s="188" t="s">
        <v>259</v>
      </c>
      <c r="C44" s="188"/>
      <c r="D44" s="13"/>
      <c r="E44" s="13"/>
      <c r="F44" s="188" t="s">
        <v>260</v>
      </c>
      <c r="G44" s="188"/>
      <c r="H44" s="113"/>
    </row>
    <row r="45" spans="1:8" x14ac:dyDescent="0.25">
      <c r="A45" s="114"/>
      <c r="B45" s="66" t="s">
        <v>271</v>
      </c>
      <c r="C45" s="13"/>
      <c r="D45" s="13"/>
      <c r="E45" s="13"/>
      <c r="F45" s="66" t="s">
        <v>96</v>
      </c>
      <c r="G45" s="13"/>
      <c r="H45" s="113"/>
    </row>
    <row r="46" spans="1:8" ht="15.75" thickBot="1" x14ac:dyDescent="0.3">
      <c r="A46" s="69"/>
      <c r="B46" s="129"/>
      <c r="C46" s="70"/>
      <c r="D46" s="70"/>
      <c r="E46" s="70"/>
      <c r="F46" s="70"/>
      <c r="G46" s="70"/>
      <c r="H46" s="71"/>
    </row>
    <row r="47" spans="1:8" x14ac:dyDescent="0.25">
      <c r="A47" s="27"/>
      <c r="B47" s="13"/>
      <c r="C47" s="13"/>
      <c r="D47" s="13"/>
      <c r="E47" s="13"/>
      <c r="F47" s="13"/>
      <c r="G47" s="13"/>
      <c r="H47" s="13"/>
    </row>
    <row r="48" spans="1:8" x14ac:dyDescent="0.25">
      <c r="A48" s="13"/>
      <c r="B48" s="13"/>
      <c r="C48" s="13"/>
      <c r="D48" s="13"/>
      <c r="E48" s="13"/>
      <c r="F48" s="13"/>
      <c r="G48" s="13"/>
      <c r="H48" s="13"/>
    </row>
  </sheetData>
  <mergeCells count="30">
    <mergeCell ref="A6:C6"/>
    <mergeCell ref="D6:H6"/>
    <mergeCell ref="A1:H1"/>
    <mergeCell ref="A2:H2"/>
    <mergeCell ref="A3:H4"/>
    <mergeCell ref="A5:C5"/>
    <mergeCell ref="D5:H5"/>
    <mergeCell ref="A7:C7"/>
    <mergeCell ref="D7:H7"/>
    <mergeCell ref="A8:C8"/>
    <mergeCell ref="D8:H8"/>
    <mergeCell ref="A9:C9"/>
    <mergeCell ref="D9:H9"/>
    <mergeCell ref="E10:H10"/>
    <mergeCell ref="A36:H36"/>
    <mergeCell ref="E30:H30"/>
    <mergeCell ref="E29:H29"/>
    <mergeCell ref="E31:H31"/>
    <mergeCell ref="B17:B18"/>
    <mergeCell ref="A17:A18"/>
    <mergeCell ref="C17:C18"/>
    <mergeCell ref="D17:D18"/>
    <mergeCell ref="A19:A28"/>
    <mergeCell ref="B19:B28"/>
    <mergeCell ref="F43:G43"/>
    <mergeCell ref="F44:G44"/>
    <mergeCell ref="B43:C43"/>
    <mergeCell ref="B44:C44"/>
    <mergeCell ref="C19:C28"/>
    <mergeCell ref="D19:D28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N38"/>
  <sheetViews>
    <sheetView showGridLines="0" zoomScale="90" zoomScaleNormal="90" workbookViewId="0">
      <selection activeCell="F16" sqref="F16"/>
    </sheetView>
  </sheetViews>
  <sheetFormatPr defaultRowHeight="15" x14ac:dyDescent="0.25"/>
  <cols>
    <col min="1" max="1" width="11" customWidth="1"/>
    <col min="2" max="2" width="17.7109375" bestFit="1" customWidth="1"/>
    <col min="3" max="3" width="19.28515625" bestFit="1" customWidth="1"/>
    <col min="4" max="4" width="14" customWidth="1"/>
    <col min="5" max="5" width="25.140625" customWidth="1"/>
    <col min="6" max="6" width="14.7109375" customWidth="1"/>
    <col min="7" max="7" width="13.28515625" customWidth="1"/>
    <col min="8" max="9" width="13.7109375" bestFit="1" customWidth="1"/>
    <col min="10" max="10" width="12.42578125" bestFit="1" customWidth="1"/>
    <col min="11" max="11" width="9.7109375" bestFit="1" customWidth="1"/>
    <col min="12" max="12" width="14.7109375" customWidth="1"/>
    <col min="13" max="13" width="28.42578125" customWidth="1"/>
    <col min="14" max="14" width="23.140625" customWidth="1"/>
  </cols>
  <sheetData>
    <row r="2" spans="1:14" ht="22.5" x14ac:dyDescent="0.25">
      <c r="A2" s="190" t="s">
        <v>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ht="23.2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 thickBot="1" x14ac:dyDescent="0.3">
      <c r="A4" s="191" t="s">
        <v>62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3"/>
    </row>
    <row r="5" spans="1:14" x14ac:dyDescent="0.25">
      <c r="A5" s="194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6"/>
    </row>
    <row r="6" spans="1:14" x14ac:dyDescent="0.25">
      <c r="A6" s="202" t="s">
        <v>1</v>
      </c>
      <c r="B6" s="203"/>
      <c r="C6" s="203"/>
      <c r="D6" s="199" t="s">
        <v>275</v>
      </c>
      <c r="E6" s="200"/>
      <c r="F6" s="200"/>
      <c r="G6" s="200"/>
      <c r="H6" s="200"/>
      <c r="I6" s="200"/>
      <c r="J6" s="200"/>
      <c r="K6" s="200"/>
      <c r="L6" s="200"/>
      <c r="M6" s="200"/>
      <c r="N6" s="201"/>
    </row>
    <row r="7" spans="1:14" x14ac:dyDescent="0.25">
      <c r="A7" s="202" t="s">
        <v>2</v>
      </c>
      <c r="B7" s="203"/>
      <c r="C7" s="203"/>
      <c r="D7" s="199" t="s">
        <v>3</v>
      </c>
      <c r="E7" s="200"/>
      <c r="F7" s="200"/>
      <c r="G7" s="200"/>
      <c r="H7" s="200"/>
      <c r="I7" s="200"/>
      <c r="J7" s="200"/>
      <c r="K7" s="200"/>
      <c r="L7" s="200"/>
      <c r="M7" s="200"/>
      <c r="N7" s="201"/>
    </row>
    <row r="8" spans="1:14" x14ac:dyDescent="0.25">
      <c r="A8" s="202" t="s">
        <v>4</v>
      </c>
      <c r="B8" s="203"/>
      <c r="C8" s="203"/>
      <c r="D8" s="199" t="s">
        <v>106</v>
      </c>
      <c r="E8" s="200"/>
      <c r="F8" s="200"/>
      <c r="G8" s="200"/>
      <c r="H8" s="200"/>
      <c r="I8" s="200"/>
      <c r="J8" s="200"/>
      <c r="K8" s="200"/>
      <c r="L8" s="200"/>
      <c r="M8" s="200"/>
      <c r="N8" s="201"/>
    </row>
    <row r="9" spans="1:14" x14ac:dyDescent="0.25">
      <c r="A9" s="202" t="s">
        <v>5</v>
      </c>
      <c r="B9" s="203"/>
      <c r="C9" s="203"/>
      <c r="D9" s="199" t="s">
        <v>105</v>
      </c>
      <c r="E9" s="200"/>
      <c r="F9" s="200"/>
      <c r="G9" s="200"/>
      <c r="H9" s="200"/>
      <c r="I9" s="200"/>
      <c r="J9" s="200"/>
      <c r="K9" s="200"/>
      <c r="L9" s="200"/>
      <c r="M9" s="200"/>
      <c r="N9" s="201"/>
    </row>
    <row r="10" spans="1:14" ht="15.75" thickBot="1" x14ac:dyDescent="0.3">
      <c r="A10" s="210" t="s">
        <v>6</v>
      </c>
      <c r="B10" s="211"/>
      <c r="C10" s="211"/>
      <c r="D10" s="282" t="s">
        <v>107</v>
      </c>
      <c r="E10" s="283"/>
      <c r="F10" s="283"/>
      <c r="G10" s="283"/>
      <c r="H10" s="283"/>
      <c r="I10" s="283"/>
      <c r="J10" s="283"/>
      <c r="K10" s="283"/>
      <c r="L10" s="283"/>
      <c r="M10" s="283"/>
      <c r="N10" s="296"/>
    </row>
    <row r="11" spans="1:14" x14ac:dyDescent="0.25">
      <c r="A11" s="56" t="s">
        <v>7</v>
      </c>
      <c r="B11" s="3" t="s">
        <v>8</v>
      </c>
      <c r="C11" s="4" t="s">
        <v>9</v>
      </c>
      <c r="D11" s="5" t="s">
        <v>10</v>
      </c>
      <c r="E11" s="5" t="s">
        <v>11</v>
      </c>
      <c r="F11" s="5" t="s">
        <v>12</v>
      </c>
      <c r="G11" s="6" t="s">
        <v>13</v>
      </c>
      <c r="H11" s="6" t="s">
        <v>14</v>
      </c>
      <c r="I11" s="57" t="s">
        <v>15</v>
      </c>
      <c r="J11" s="5" t="s">
        <v>61</v>
      </c>
      <c r="K11" s="6" t="s">
        <v>16</v>
      </c>
      <c r="L11" s="5" t="s">
        <v>17</v>
      </c>
      <c r="M11" s="5" t="s">
        <v>18</v>
      </c>
      <c r="N11" s="58" t="s">
        <v>19</v>
      </c>
    </row>
    <row r="12" spans="1:14" x14ac:dyDescent="0.25">
      <c r="A12" s="59" t="s">
        <v>49</v>
      </c>
      <c r="B12" s="57" t="s">
        <v>20</v>
      </c>
      <c r="C12" s="9" t="s">
        <v>21</v>
      </c>
      <c r="D12" s="9" t="s">
        <v>22</v>
      </c>
      <c r="E12" s="10" t="s">
        <v>23</v>
      </c>
      <c r="F12" s="10" t="s">
        <v>24</v>
      </c>
      <c r="G12" s="10" t="s">
        <v>25</v>
      </c>
      <c r="H12" s="10" t="s">
        <v>26</v>
      </c>
      <c r="I12" s="57" t="s">
        <v>27</v>
      </c>
      <c r="J12" s="10" t="s">
        <v>28</v>
      </c>
      <c r="K12" s="11" t="s">
        <v>29</v>
      </c>
      <c r="L12" s="10" t="s">
        <v>29</v>
      </c>
      <c r="M12" s="10" t="s">
        <v>30</v>
      </c>
      <c r="N12" s="60" t="s">
        <v>31</v>
      </c>
    </row>
    <row r="13" spans="1:14" x14ac:dyDescent="0.25">
      <c r="A13" s="59"/>
      <c r="B13" s="57"/>
      <c r="C13" s="9" t="s">
        <v>32</v>
      </c>
      <c r="D13" s="9" t="s">
        <v>33</v>
      </c>
      <c r="E13" s="10"/>
      <c r="F13" s="10" t="s">
        <v>34</v>
      </c>
      <c r="G13" s="11" t="s">
        <v>34</v>
      </c>
      <c r="H13" s="11" t="s">
        <v>34</v>
      </c>
      <c r="I13" s="13"/>
      <c r="J13" s="122"/>
      <c r="K13" s="11" t="s">
        <v>35</v>
      </c>
      <c r="L13" s="11" t="s">
        <v>35</v>
      </c>
      <c r="M13" s="11" t="s">
        <v>36</v>
      </c>
      <c r="N13" s="60" t="s">
        <v>23</v>
      </c>
    </row>
    <row r="14" spans="1:14" ht="33.75" x14ac:dyDescent="0.25">
      <c r="A14" s="134">
        <v>1</v>
      </c>
      <c r="B14" s="171" t="s">
        <v>129</v>
      </c>
      <c r="C14" s="171" t="s">
        <v>130</v>
      </c>
      <c r="D14" s="35">
        <v>2033</v>
      </c>
      <c r="E14" s="171" t="s">
        <v>131</v>
      </c>
      <c r="F14" s="172">
        <v>407611.99</v>
      </c>
      <c r="G14" s="173" t="s">
        <v>85</v>
      </c>
      <c r="H14" s="173">
        <v>386452.28</v>
      </c>
      <c r="I14" s="173">
        <v>411639.03</v>
      </c>
      <c r="J14" s="173">
        <v>34284.629999999997</v>
      </c>
      <c r="K14" s="171">
        <v>44915</v>
      </c>
      <c r="L14" s="174">
        <v>46741</v>
      </c>
      <c r="M14" s="33" t="s">
        <v>223</v>
      </c>
      <c r="N14" s="175" t="s">
        <v>132</v>
      </c>
    </row>
    <row r="15" spans="1:14" ht="22.5" x14ac:dyDescent="0.25">
      <c r="A15" s="134">
        <v>2</v>
      </c>
      <c r="B15" s="171" t="s">
        <v>133</v>
      </c>
      <c r="C15" s="171" t="s">
        <v>134</v>
      </c>
      <c r="D15" s="35">
        <v>2079</v>
      </c>
      <c r="E15" s="171" t="s">
        <v>135</v>
      </c>
      <c r="F15" s="172">
        <v>504330.25</v>
      </c>
      <c r="G15" s="173" t="s">
        <v>85</v>
      </c>
      <c r="H15" s="173">
        <v>472256.37</v>
      </c>
      <c r="I15" s="173">
        <v>474726.67</v>
      </c>
      <c r="J15" s="173">
        <v>42390.79</v>
      </c>
      <c r="K15" s="171">
        <v>45015</v>
      </c>
      <c r="L15" s="174">
        <v>46476</v>
      </c>
      <c r="M15" s="33" t="s">
        <v>223</v>
      </c>
      <c r="N15" s="175" t="s">
        <v>136</v>
      </c>
    </row>
    <row r="16" spans="1:14" ht="24.75" customHeight="1" x14ac:dyDescent="0.25">
      <c r="A16" s="135">
        <v>3</v>
      </c>
      <c r="B16" s="171" t="s">
        <v>137</v>
      </c>
      <c r="C16" s="171" t="s">
        <v>138</v>
      </c>
      <c r="D16" s="35">
        <v>2118</v>
      </c>
      <c r="E16" s="171" t="s">
        <v>128</v>
      </c>
      <c r="F16" s="172">
        <f>378170+16390</f>
        <v>394560</v>
      </c>
      <c r="G16" s="173" t="s">
        <v>85</v>
      </c>
      <c r="H16" s="173">
        <v>367001.45</v>
      </c>
      <c r="I16" s="173">
        <v>386320.33</v>
      </c>
      <c r="J16" s="173">
        <v>34458.379999999997</v>
      </c>
      <c r="K16" s="171">
        <v>45113</v>
      </c>
      <c r="L16" s="174" t="s">
        <v>139</v>
      </c>
      <c r="M16" s="33" t="s">
        <v>223</v>
      </c>
      <c r="N16" s="175" t="s">
        <v>203</v>
      </c>
    </row>
    <row r="17" spans="1:14" ht="20.25" customHeight="1" x14ac:dyDescent="0.25">
      <c r="A17" s="135">
        <v>4</v>
      </c>
      <c r="B17" s="171" t="s">
        <v>140</v>
      </c>
      <c r="C17" s="35" t="s">
        <v>141</v>
      </c>
      <c r="D17" s="35">
        <v>2194</v>
      </c>
      <c r="E17" s="171" t="s">
        <v>131</v>
      </c>
      <c r="F17" s="172">
        <v>768640</v>
      </c>
      <c r="G17" s="173" t="s">
        <v>85</v>
      </c>
      <c r="H17" s="173">
        <v>329165.43</v>
      </c>
      <c r="I17" s="173">
        <v>390774.17</v>
      </c>
      <c r="J17" s="173">
        <v>33391.919999999998</v>
      </c>
      <c r="K17" s="171">
        <v>45271</v>
      </c>
      <c r="L17" s="174">
        <v>47098</v>
      </c>
      <c r="M17" s="33" t="s">
        <v>223</v>
      </c>
      <c r="N17" s="175" t="s">
        <v>132</v>
      </c>
    </row>
    <row r="18" spans="1:14" ht="22.5" x14ac:dyDescent="0.25">
      <c r="A18" s="135">
        <v>5</v>
      </c>
      <c r="B18" s="171" t="s">
        <v>142</v>
      </c>
      <c r="C18" s="35" t="s">
        <v>143</v>
      </c>
      <c r="D18" s="35">
        <v>2392</v>
      </c>
      <c r="E18" s="171" t="s">
        <v>144</v>
      </c>
      <c r="F18" s="172">
        <v>556200</v>
      </c>
      <c r="G18" s="173" t="s">
        <v>85</v>
      </c>
      <c r="H18" s="173">
        <v>168891.31</v>
      </c>
      <c r="I18" s="173">
        <v>232726.28</v>
      </c>
      <c r="J18" s="173">
        <v>20572.560000000001</v>
      </c>
      <c r="K18" s="171">
        <v>45604</v>
      </c>
      <c r="L18" s="174">
        <v>46699</v>
      </c>
      <c r="M18" s="33" t="s">
        <v>223</v>
      </c>
      <c r="N18" s="175" t="s">
        <v>145</v>
      </c>
    </row>
    <row r="19" spans="1:14" ht="22.5" x14ac:dyDescent="0.25">
      <c r="A19" s="135">
        <v>6</v>
      </c>
      <c r="B19" s="171" t="s">
        <v>146</v>
      </c>
      <c r="C19" s="35" t="s">
        <v>147</v>
      </c>
      <c r="D19" s="35">
        <v>2208</v>
      </c>
      <c r="E19" s="171" t="s">
        <v>148</v>
      </c>
      <c r="F19" s="172">
        <v>1153655.94</v>
      </c>
      <c r="G19" s="173"/>
      <c r="H19" s="173">
        <v>1140028.82</v>
      </c>
      <c r="I19" s="173">
        <v>1185038.1399999999</v>
      </c>
      <c r="J19" s="173">
        <v>97042.71</v>
      </c>
      <c r="K19" s="171">
        <v>45289</v>
      </c>
      <c r="L19" s="174">
        <v>46022</v>
      </c>
      <c r="M19" s="33" t="s">
        <v>149</v>
      </c>
      <c r="N19" s="175" t="s">
        <v>150</v>
      </c>
    </row>
    <row r="20" spans="1:14" ht="45" x14ac:dyDescent="0.25">
      <c r="A20" s="135">
        <v>7</v>
      </c>
      <c r="B20" s="171" t="s">
        <v>151</v>
      </c>
      <c r="C20" s="35" t="s">
        <v>152</v>
      </c>
      <c r="D20" s="35">
        <v>2241</v>
      </c>
      <c r="E20" s="171" t="s">
        <v>153</v>
      </c>
      <c r="F20" s="172">
        <v>200000</v>
      </c>
      <c r="G20" s="41"/>
      <c r="H20" s="173">
        <v>145069.62</v>
      </c>
      <c r="I20" s="173">
        <v>203522.96</v>
      </c>
      <c r="J20" s="173">
        <v>10000</v>
      </c>
      <c r="K20" s="33">
        <v>45365</v>
      </c>
      <c r="L20" s="33">
        <v>45716</v>
      </c>
      <c r="M20" s="33" t="s">
        <v>154</v>
      </c>
      <c r="N20" s="176" t="s">
        <v>155</v>
      </c>
    </row>
    <row r="21" spans="1:14" ht="90" x14ac:dyDescent="0.25">
      <c r="A21" s="135">
        <v>8</v>
      </c>
      <c r="B21" s="171" t="s">
        <v>156</v>
      </c>
      <c r="C21" s="35" t="s">
        <v>157</v>
      </c>
      <c r="D21" s="35">
        <v>2419</v>
      </c>
      <c r="E21" s="171" t="s">
        <v>158</v>
      </c>
      <c r="F21" s="36">
        <v>150000</v>
      </c>
      <c r="G21" s="41"/>
      <c r="H21" s="41">
        <v>48621</v>
      </c>
      <c r="I21" s="41">
        <v>145572.88</v>
      </c>
      <c r="J21" s="41">
        <v>0</v>
      </c>
      <c r="K21" s="33">
        <v>45656</v>
      </c>
      <c r="L21" s="33">
        <v>46568</v>
      </c>
      <c r="M21" s="33" t="s">
        <v>159</v>
      </c>
      <c r="N21" s="176" t="s">
        <v>160</v>
      </c>
    </row>
    <row r="22" spans="1:14" ht="56.25" customHeight="1" x14ac:dyDescent="0.25">
      <c r="A22" s="64">
        <v>9</v>
      </c>
      <c r="B22" s="171" t="s">
        <v>216</v>
      </c>
      <c r="C22" s="143" t="s">
        <v>215</v>
      </c>
      <c r="D22" s="35">
        <v>2426</v>
      </c>
      <c r="E22" s="177" t="s">
        <v>217</v>
      </c>
      <c r="F22" s="36">
        <v>270000</v>
      </c>
      <c r="G22" s="24"/>
      <c r="H22" s="41">
        <v>13500</v>
      </c>
      <c r="I22" s="41">
        <v>275196.07</v>
      </c>
      <c r="J22" s="41">
        <v>13500</v>
      </c>
      <c r="K22" s="178">
        <v>45680</v>
      </c>
      <c r="L22" s="178">
        <v>46348</v>
      </c>
      <c r="M22" s="144" t="s">
        <v>154</v>
      </c>
      <c r="N22" s="176" t="s">
        <v>155</v>
      </c>
    </row>
    <row r="23" spans="1:14" ht="23.25" thickBot="1" x14ac:dyDescent="0.3">
      <c r="A23" s="64">
        <v>10</v>
      </c>
      <c r="B23" s="25" t="s">
        <v>272</v>
      </c>
      <c r="C23" s="25" t="s">
        <v>273</v>
      </c>
      <c r="D23" s="179">
        <v>2461</v>
      </c>
      <c r="E23" s="171" t="s">
        <v>135</v>
      </c>
      <c r="F23" s="36">
        <v>558000</v>
      </c>
      <c r="G23" s="24" t="s">
        <v>85</v>
      </c>
      <c r="H23" s="41">
        <v>89990.44</v>
      </c>
      <c r="I23" s="41" t="s">
        <v>274</v>
      </c>
      <c r="J23" s="41">
        <v>8774.98</v>
      </c>
      <c r="K23" s="33">
        <v>45755</v>
      </c>
      <c r="L23" s="33">
        <v>46851</v>
      </c>
      <c r="M23" s="33" t="s">
        <v>223</v>
      </c>
      <c r="N23" s="175" t="s">
        <v>136</v>
      </c>
    </row>
    <row r="24" spans="1:14" x14ac:dyDescent="0.25">
      <c r="A24" s="214" t="s">
        <v>63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6"/>
    </row>
    <row r="25" spans="1:14" x14ac:dyDescent="0.25">
      <c r="A25" s="204" t="s">
        <v>64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6"/>
    </row>
    <row r="26" spans="1:14" ht="28.5" customHeight="1" x14ac:dyDescent="0.25">
      <c r="A26" s="204" t="s">
        <v>66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6"/>
    </row>
    <row r="27" spans="1:14" x14ac:dyDescent="0.25">
      <c r="A27" s="207" t="s">
        <v>65</v>
      </c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9"/>
    </row>
    <row r="28" spans="1:14" x14ac:dyDescent="0.25">
      <c r="A28" s="89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1"/>
    </row>
    <row r="29" spans="1:14" x14ac:dyDescent="0.25">
      <c r="A29" s="89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1"/>
    </row>
    <row r="30" spans="1:14" x14ac:dyDescent="0.25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7"/>
      <c r="L30" s="67"/>
      <c r="M30" s="67"/>
      <c r="N30" s="68"/>
    </row>
    <row r="31" spans="1:14" x14ac:dyDescent="0.25">
      <c r="A31" s="65"/>
      <c r="B31" s="46"/>
      <c r="C31" s="17"/>
      <c r="D31" s="17"/>
      <c r="E31" s="66"/>
      <c r="F31" s="66"/>
      <c r="G31" s="66"/>
      <c r="H31" s="66"/>
      <c r="I31" s="66"/>
      <c r="J31" s="66"/>
      <c r="K31" s="297"/>
      <c r="L31" s="297"/>
      <c r="M31" s="297"/>
      <c r="N31" s="84"/>
    </row>
    <row r="32" spans="1:14" x14ac:dyDescent="0.25">
      <c r="A32" s="65"/>
      <c r="B32" s="247" t="s">
        <v>38</v>
      </c>
      <c r="C32" s="247"/>
      <c r="D32" s="247"/>
      <c r="E32" s="66"/>
      <c r="F32" s="66"/>
      <c r="G32" s="66"/>
      <c r="H32" s="66"/>
      <c r="I32" s="66"/>
      <c r="J32" s="66"/>
      <c r="K32" s="188" t="s">
        <v>39</v>
      </c>
      <c r="L32" s="188"/>
      <c r="M32" s="188"/>
      <c r="N32" s="136"/>
    </row>
    <row r="33" spans="1:14" x14ac:dyDescent="0.25">
      <c r="A33" s="65"/>
      <c r="B33" s="188" t="s">
        <v>259</v>
      </c>
      <c r="C33" s="188"/>
      <c r="D33" s="188"/>
      <c r="E33" s="66"/>
      <c r="F33" s="66"/>
      <c r="G33" s="66"/>
      <c r="H33" s="66"/>
      <c r="I33" s="66"/>
      <c r="J33" s="66"/>
      <c r="K33" s="188" t="s">
        <v>260</v>
      </c>
      <c r="L33" s="188"/>
      <c r="M33" s="188"/>
      <c r="N33" s="136"/>
    </row>
    <row r="34" spans="1:14" x14ac:dyDescent="0.25">
      <c r="A34" s="65"/>
      <c r="B34" s="66" t="s">
        <v>100</v>
      </c>
      <c r="C34" s="66" t="s">
        <v>37</v>
      </c>
      <c r="D34" s="66" t="s">
        <v>101</v>
      </c>
      <c r="E34" s="66"/>
      <c r="F34" s="66"/>
      <c r="G34" s="66"/>
      <c r="H34" s="66"/>
      <c r="I34" s="66"/>
      <c r="J34" s="66"/>
      <c r="K34" s="188" t="s">
        <v>96</v>
      </c>
      <c r="L34" s="188"/>
      <c r="M34" s="188"/>
      <c r="N34" s="136"/>
    </row>
    <row r="35" spans="1:14" ht="15.75" thickBot="1" x14ac:dyDescent="0.3">
      <c r="A35" s="69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1"/>
    </row>
    <row r="36" spans="1:14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</sheetData>
  <mergeCells count="22">
    <mergeCell ref="B33:D33"/>
    <mergeCell ref="K31:M31"/>
    <mergeCell ref="K32:M32"/>
    <mergeCell ref="K33:M33"/>
    <mergeCell ref="K34:M34"/>
    <mergeCell ref="A2:N2"/>
    <mergeCell ref="A4:N5"/>
    <mergeCell ref="A6:C6"/>
    <mergeCell ref="D6:N6"/>
    <mergeCell ref="A7:C7"/>
    <mergeCell ref="D7:N7"/>
    <mergeCell ref="A8:C8"/>
    <mergeCell ref="D8:N8"/>
    <mergeCell ref="A9:C9"/>
    <mergeCell ref="D9:N9"/>
    <mergeCell ref="A10:C10"/>
    <mergeCell ref="D10:N10"/>
    <mergeCell ref="A24:N24"/>
    <mergeCell ref="A25:N25"/>
    <mergeCell ref="A26:N26"/>
    <mergeCell ref="A27:N27"/>
    <mergeCell ref="B32:D32"/>
  </mergeCells>
  <pageMargins left="0.7" right="0.7" top="0.75" bottom="0.75" header="0.3" footer="0.3"/>
  <pageSetup paperSize="9" scale="5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83"/>
  <sheetViews>
    <sheetView showGridLines="0" zoomScaleNormal="100" workbookViewId="0">
      <selection activeCell="C53" sqref="C53:C58"/>
    </sheetView>
  </sheetViews>
  <sheetFormatPr defaultRowHeight="15" x14ac:dyDescent="0.25"/>
  <cols>
    <col min="2" max="2" width="30.85546875" customWidth="1"/>
    <col min="3" max="3" width="17.42578125" bestFit="1" customWidth="1"/>
    <col min="4" max="4" width="19.7109375" customWidth="1"/>
    <col min="5" max="5" width="29.140625" bestFit="1" customWidth="1"/>
    <col min="6" max="6" width="21.5703125" customWidth="1"/>
    <col min="7" max="7" width="16.140625" customWidth="1"/>
    <col min="8" max="8" width="16.28515625" bestFit="1" customWidth="1"/>
    <col min="9" max="9" width="15.85546875" bestFit="1" customWidth="1"/>
  </cols>
  <sheetData>
    <row r="1" spans="1:9" ht="22.5" x14ac:dyDescent="0.25">
      <c r="A1" s="326" t="s">
        <v>0</v>
      </c>
      <c r="B1" s="327"/>
      <c r="C1" s="327"/>
      <c r="D1" s="327"/>
      <c r="E1" s="327"/>
      <c r="F1" s="327"/>
      <c r="G1" s="327"/>
      <c r="H1" s="328"/>
    </row>
    <row r="2" spans="1:9" ht="15.75" thickBot="1" x14ac:dyDescent="0.3">
      <c r="A2" s="329" t="s">
        <v>40</v>
      </c>
      <c r="B2" s="220"/>
      <c r="C2" s="220"/>
      <c r="D2" s="220"/>
      <c r="E2" s="220"/>
      <c r="F2" s="220"/>
      <c r="G2" s="220"/>
      <c r="H2" s="330"/>
    </row>
    <row r="3" spans="1:9" ht="15.75" thickBot="1" x14ac:dyDescent="0.3">
      <c r="A3" s="331" t="s">
        <v>67</v>
      </c>
      <c r="B3" s="221"/>
      <c r="C3" s="221"/>
      <c r="D3" s="221"/>
      <c r="E3" s="221"/>
      <c r="F3" s="221"/>
      <c r="G3" s="221"/>
      <c r="H3" s="332"/>
    </row>
    <row r="4" spans="1:9" x14ac:dyDescent="0.25">
      <c r="A4" s="331"/>
      <c r="B4" s="221"/>
      <c r="C4" s="221"/>
      <c r="D4" s="221"/>
      <c r="E4" s="221"/>
      <c r="F4" s="221"/>
      <c r="G4" s="221"/>
      <c r="H4" s="332"/>
    </row>
    <row r="5" spans="1:9" x14ac:dyDescent="0.25">
      <c r="A5" s="324" t="s">
        <v>1</v>
      </c>
      <c r="B5" s="217"/>
      <c r="C5" s="217"/>
      <c r="D5" s="222" t="s">
        <v>275</v>
      </c>
      <c r="E5" s="222"/>
      <c r="F5" s="222"/>
      <c r="G5" s="222"/>
      <c r="H5" s="325"/>
    </row>
    <row r="6" spans="1:9" x14ac:dyDescent="0.25">
      <c r="A6" s="324" t="s">
        <v>2</v>
      </c>
      <c r="B6" s="217"/>
      <c r="C6" s="217"/>
      <c r="D6" s="218" t="s">
        <v>3</v>
      </c>
      <c r="E6" s="218"/>
      <c r="F6" s="218"/>
      <c r="G6" s="218"/>
      <c r="H6" s="325"/>
    </row>
    <row r="7" spans="1:9" x14ac:dyDescent="0.25">
      <c r="A7" s="324" t="s">
        <v>4</v>
      </c>
      <c r="B7" s="217"/>
      <c r="C7" s="217"/>
      <c r="D7" s="222" t="s">
        <v>106</v>
      </c>
      <c r="E7" s="222"/>
      <c r="F7" s="222"/>
      <c r="G7" s="222"/>
      <c r="H7" s="325"/>
    </row>
    <row r="8" spans="1:9" x14ac:dyDescent="0.25">
      <c r="A8" s="324" t="s">
        <v>5</v>
      </c>
      <c r="B8" s="217"/>
      <c r="C8" s="217"/>
      <c r="D8" s="222" t="s">
        <v>105</v>
      </c>
      <c r="E8" s="222"/>
      <c r="F8" s="222"/>
      <c r="G8" s="222"/>
      <c r="H8" s="325"/>
    </row>
    <row r="9" spans="1:9" ht="15.75" thickBot="1" x14ac:dyDescent="0.3">
      <c r="A9" s="333" t="s">
        <v>6</v>
      </c>
      <c r="B9" s="334"/>
      <c r="C9" s="334"/>
      <c r="D9" s="335" t="s">
        <v>107</v>
      </c>
      <c r="E9" s="335"/>
      <c r="F9" s="335"/>
      <c r="G9" s="335"/>
      <c r="H9" s="336"/>
    </row>
    <row r="10" spans="1:9" ht="15.75" customHeight="1" thickBot="1" x14ac:dyDescent="0.3">
      <c r="E10" s="257" t="s">
        <v>41</v>
      </c>
      <c r="F10" s="257"/>
      <c r="G10" s="257"/>
      <c r="H10" s="257"/>
    </row>
    <row r="11" spans="1:9" x14ac:dyDescent="0.25">
      <c r="A11" s="95"/>
      <c r="B11" s="96"/>
      <c r="C11" s="96"/>
      <c r="D11" s="96"/>
      <c r="E11" s="96"/>
      <c r="F11" s="96" t="s">
        <v>46</v>
      </c>
      <c r="G11" s="96" t="s">
        <v>47</v>
      </c>
      <c r="H11" s="97" t="s">
        <v>48</v>
      </c>
    </row>
    <row r="12" spans="1:9" ht="15" customHeight="1" x14ac:dyDescent="0.25">
      <c r="A12" s="98" t="s">
        <v>7</v>
      </c>
      <c r="B12" s="23" t="s">
        <v>42</v>
      </c>
      <c r="C12" s="23" t="s">
        <v>43</v>
      </c>
      <c r="D12" s="23" t="s">
        <v>44</v>
      </c>
      <c r="E12" s="23" t="s">
        <v>45</v>
      </c>
      <c r="F12" s="23" t="s">
        <v>52</v>
      </c>
      <c r="G12" s="23" t="s">
        <v>53</v>
      </c>
      <c r="H12" s="99" t="s">
        <v>54</v>
      </c>
    </row>
    <row r="13" spans="1:9" x14ac:dyDescent="0.25">
      <c r="A13" s="98" t="s">
        <v>49</v>
      </c>
      <c r="B13" s="23" t="s">
        <v>20</v>
      </c>
      <c r="C13" s="23" t="s">
        <v>32</v>
      </c>
      <c r="D13" s="23" t="s">
        <v>105</v>
      </c>
      <c r="E13" s="23" t="s">
        <v>51</v>
      </c>
      <c r="F13" s="23" t="s">
        <v>55</v>
      </c>
      <c r="G13" s="23" t="s">
        <v>56</v>
      </c>
      <c r="H13" s="99" t="s">
        <v>57</v>
      </c>
    </row>
    <row r="14" spans="1:9" x14ac:dyDescent="0.25">
      <c r="A14" s="98"/>
      <c r="B14" s="23"/>
      <c r="C14" s="23"/>
      <c r="D14" s="23"/>
      <c r="E14" s="23"/>
      <c r="F14" s="23" t="s">
        <v>68</v>
      </c>
      <c r="G14" s="23" t="s">
        <v>58</v>
      </c>
      <c r="H14" s="99" t="s">
        <v>54</v>
      </c>
    </row>
    <row r="15" spans="1:9" ht="15.75" thickBot="1" x14ac:dyDescent="0.3">
      <c r="A15" s="137"/>
      <c r="B15" s="138"/>
      <c r="C15" s="138"/>
      <c r="D15" s="138"/>
      <c r="E15" s="139"/>
      <c r="F15" s="138"/>
      <c r="G15" s="138" t="s">
        <v>68</v>
      </c>
      <c r="H15" s="140" t="s">
        <v>59</v>
      </c>
    </row>
    <row r="16" spans="1:9" ht="22.5" customHeight="1" x14ac:dyDescent="0.25">
      <c r="A16" s="322">
        <v>1</v>
      </c>
      <c r="B16" s="301" t="s">
        <v>129</v>
      </c>
      <c r="C16" s="301" t="s">
        <v>130</v>
      </c>
      <c r="D16" s="304">
        <v>2033</v>
      </c>
      <c r="E16" s="50" t="s">
        <v>132</v>
      </c>
      <c r="F16" s="50" t="s">
        <v>206</v>
      </c>
      <c r="G16" s="180">
        <v>28512</v>
      </c>
      <c r="H16" s="183" t="s">
        <v>246</v>
      </c>
      <c r="I16" s="186"/>
    </row>
    <row r="17" spans="1:9" ht="15" customHeight="1" x14ac:dyDescent="0.25">
      <c r="A17" s="322"/>
      <c r="B17" s="301"/>
      <c r="C17" s="301"/>
      <c r="D17" s="304"/>
      <c r="E17" s="35" t="s">
        <v>218</v>
      </c>
      <c r="F17" s="35" t="s">
        <v>206</v>
      </c>
      <c r="G17" s="181">
        <v>10560</v>
      </c>
      <c r="H17" s="184" t="s">
        <v>246</v>
      </c>
      <c r="I17" s="186"/>
    </row>
    <row r="18" spans="1:9" ht="15.75" customHeight="1" x14ac:dyDescent="0.25">
      <c r="A18" s="322"/>
      <c r="B18" s="301"/>
      <c r="C18" s="301"/>
      <c r="D18" s="304"/>
      <c r="E18" s="35" t="s">
        <v>219</v>
      </c>
      <c r="F18" s="35" t="s">
        <v>206</v>
      </c>
      <c r="G18" s="181">
        <v>7800</v>
      </c>
      <c r="H18" s="184" t="s">
        <v>246</v>
      </c>
      <c r="I18" s="186"/>
    </row>
    <row r="19" spans="1:9" ht="14.25" customHeight="1" x14ac:dyDescent="0.25">
      <c r="A19" s="322"/>
      <c r="B19" s="301"/>
      <c r="C19" s="301"/>
      <c r="D19" s="304"/>
      <c r="E19" s="35" t="s">
        <v>220</v>
      </c>
      <c r="F19" s="35" t="s">
        <v>206</v>
      </c>
      <c r="G19" s="181">
        <v>19008</v>
      </c>
      <c r="H19" s="184" t="s">
        <v>246</v>
      </c>
      <c r="I19" s="186"/>
    </row>
    <row r="20" spans="1:9" ht="16.5" customHeight="1" x14ac:dyDescent="0.25">
      <c r="A20" s="322"/>
      <c r="B20" s="301"/>
      <c r="C20" s="301"/>
      <c r="D20" s="304"/>
      <c r="E20" s="35" t="s">
        <v>221</v>
      </c>
      <c r="F20" s="35" t="s">
        <v>222</v>
      </c>
      <c r="G20" s="181">
        <v>6300</v>
      </c>
      <c r="H20" s="184" t="s">
        <v>122</v>
      </c>
      <c r="I20" s="186"/>
    </row>
    <row r="21" spans="1:9" ht="15.75" customHeight="1" x14ac:dyDescent="0.25">
      <c r="A21" s="323"/>
      <c r="B21" s="302"/>
      <c r="C21" s="302"/>
      <c r="D21" s="305"/>
      <c r="E21" s="35" t="s">
        <v>145</v>
      </c>
      <c r="F21" s="35" t="s">
        <v>222</v>
      </c>
      <c r="G21" s="181">
        <v>1800</v>
      </c>
      <c r="H21" s="184" t="s">
        <v>122</v>
      </c>
      <c r="I21" s="186"/>
    </row>
    <row r="22" spans="1:9" ht="15.75" customHeight="1" x14ac:dyDescent="0.25">
      <c r="A22" s="292">
        <v>2</v>
      </c>
      <c r="B22" s="300" t="s">
        <v>133</v>
      </c>
      <c r="C22" s="300" t="s">
        <v>134</v>
      </c>
      <c r="D22" s="303">
        <v>2079</v>
      </c>
      <c r="E22" s="35" t="s">
        <v>224</v>
      </c>
      <c r="F22" s="35" t="s">
        <v>85</v>
      </c>
      <c r="G22" s="181">
        <v>1200</v>
      </c>
      <c r="H22" s="184" t="s">
        <v>80</v>
      </c>
      <c r="I22" s="186"/>
    </row>
    <row r="23" spans="1:9" ht="18" customHeight="1" x14ac:dyDescent="0.25">
      <c r="A23" s="295"/>
      <c r="B23" s="301"/>
      <c r="C23" s="301"/>
      <c r="D23" s="304"/>
      <c r="E23" s="35" t="s">
        <v>225</v>
      </c>
      <c r="F23" s="33" t="s">
        <v>85</v>
      </c>
      <c r="G23" s="181">
        <v>500</v>
      </c>
      <c r="H23" s="184" t="s">
        <v>80</v>
      </c>
      <c r="I23" s="186"/>
    </row>
    <row r="24" spans="1:9" ht="12" customHeight="1" x14ac:dyDescent="0.25">
      <c r="A24" s="295"/>
      <c r="B24" s="301"/>
      <c r="C24" s="301"/>
      <c r="D24" s="304"/>
      <c r="E24" s="35" t="s">
        <v>136</v>
      </c>
      <c r="F24" s="35" t="s">
        <v>254</v>
      </c>
      <c r="G24" s="181">
        <v>19200</v>
      </c>
      <c r="H24" s="184" t="s">
        <v>80</v>
      </c>
      <c r="I24" s="186"/>
    </row>
    <row r="25" spans="1:9" ht="17.25" customHeight="1" x14ac:dyDescent="0.25">
      <c r="A25" s="295"/>
      <c r="B25" s="301"/>
      <c r="C25" s="301"/>
      <c r="D25" s="304"/>
      <c r="E25" s="35" t="s">
        <v>226</v>
      </c>
      <c r="F25" s="33" t="s">
        <v>85</v>
      </c>
      <c r="G25" s="181">
        <v>1200</v>
      </c>
      <c r="H25" s="184" t="s">
        <v>80</v>
      </c>
      <c r="I25" s="186"/>
    </row>
    <row r="26" spans="1:9" ht="16.5" customHeight="1" x14ac:dyDescent="0.25">
      <c r="A26" s="295"/>
      <c r="B26" s="301"/>
      <c r="C26" s="301"/>
      <c r="D26" s="304"/>
      <c r="E26" s="35" t="s">
        <v>227</v>
      </c>
      <c r="F26" s="35" t="s">
        <v>255</v>
      </c>
      <c r="G26" s="181">
        <v>14500</v>
      </c>
      <c r="H26" s="184" t="s">
        <v>80</v>
      </c>
      <c r="I26" s="186"/>
    </row>
    <row r="27" spans="1:9" ht="15.75" customHeight="1" x14ac:dyDescent="0.25">
      <c r="A27" s="295"/>
      <c r="B27" s="301"/>
      <c r="C27" s="301"/>
      <c r="D27" s="304"/>
      <c r="E27" s="35" t="s">
        <v>228</v>
      </c>
      <c r="F27" s="35" t="s">
        <v>255</v>
      </c>
      <c r="G27" s="181">
        <v>14500</v>
      </c>
      <c r="H27" s="184" t="s">
        <v>80</v>
      </c>
      <c r="I27" s="186"/>
    </row>
    <row r="28" spans="1:9" ht="15.75" customHeight="1" x14ac:dyDescent="0.25">
      <c r="A28" s="295"/>
      <c r="B28" s="301"/>
      <c r="C28" s="301"/>
      <c r="D28" s="304"/>
      <c r="E28" s="35" t="s">
        <v>229</v>
      </c>
      <c r="F28" s="35" t="s">
        <v>254</v>
      </c>
      <c r="G28" s="181">
        <v>14500</v>
      </c>
      <c r="H28" s="184" t="s">
        <v>80</v>
      </c>
      <c r="I28" s="186"/>
    </row>
    <row r="29" spans="1:9" ht="15" customHeight="1" x14ac:dyDescent="0.25">
      <c r="A29" s="295"/>
      <c r="B29" s="301"/>
      <c r="C29" s="301"/>
      <c r="D29" s="304"/>
      <c r="E29" s="35" t="s">
        <v>230</v>
      </c>
      <c r="F29" s="35" t="s">
        <v>255</v>
      </c>
      <c r="G29" s="181">
        <v>14500</v>
      </c>
      <c r="H29" s="184" t="s">
        <v>80</v>
      </c>
      <c r="I29" s="186"/>
    </row>
    <row r="30" spans="1:9" ht="18" customHeight="1" x14ac:dyDescent="0.25">
      <c r="A30" s="295"/>
      <c r="B30" s="301"/>
      <c r="C30" s="301"/>
      <c r="D30" s="304"/>
      <c r="E30" s="35" t="s">
        <v>231</v>
      </c>
      <c r="F30" s="35" t="s">
        <v>255</v>
      </c>
      <c r="G30" s="181">
        <v>14700</v>
      </c>
      <c r="H30" s="184" t="s">
        <v>80</v>
      </c>
      <c r="I30" s="186"/>
    </row>
    <row r="31" spans="1:9" ht="13.5" customHeight="1" x14ac:dyDescent="0.25">
      <c r="A31" s="306"/>
      <c r="B31" s="302"/>
      <c r="C31" s="302"/>
      <c r="D31" s="305"/>
      <c r="E31" s="35" t="s">
        <v>232</v>
      </c>
      <c r="F31" s="35" t="s">
        <v>256</v>
      </c>
      <c r="G31" s="181">
        <v>1600</v>
      </c>
      <c r="H31" s="184" t="s">
        <v>80</v>
      </c>
      <c r="I31" s="186"/>
    </row>
    <row r="32" spans="1:9" ht="13.5" customHeight="1" x14ac:dyDescent="0.25">
      <c r="A32" s="292">
        <v>3</v>
      </c>
      <c r="B32" s="300" t="s">
        <v>137</v>
      </c>
      <c r="C32" s="300" t="s">
        <v>138</v>
      </c>
      <c r="D32" s="303">
        <v>2118</v>
      </c>
      <c r="E32" s="35" t="s">
        <v>257</v>
      </c>
      <c r="F32" s="35" t="s">
        <v>256</v>
      </c>
      <c r="G32" s="181">
        <v>2959.98</v>
      </c>
      <c r="H32" s="184" t="s">
        <v>122</v>
      </c>
      <c r="I32" s="186"/>
    </row>
    <row r="33" spans="1:9" ht="13.5" customHeight="1" x14ac:dyDescent="0.25">
      <c r="A33" s="295"/>
      <c r="B33" s="301"/>
      <c r="C33" s="301"/>
      <c r="D33" s="304"/>
      <c r="E33" s="35" t="s">
        <v>233</v>
      </c>
      <c r="F33" s="35" t="s">
        <v>256</v>
      </c>
      <c r="G33" s="181">
        <v>799.98</v>
      </c>
      <c r="H33" s="184" t="s">
        <v>122</v>
      </c>
      <c r="I33" s="186"/>
    </row>
    <row r="34" spans="1:9" ht="13.5" customHeight="1" x14ac:dyDescent="0.25">
      <c r="A34" s="295"/>
      <c r="B34" s="301"/>
      <c r="C34" s="301"/>
      <c r="D34" s="304"/>
      <c r="E34" s="35" t="s">
        <v>234</v>
      </c>
      <c r="F34" s="35" t="s">
        <v>222</v>
      </c>
      <c r="G34" s="181">
        <v>1600</v>
      </c>
      <c r="H34" s="184" t="s">
        <v>122</v>
      </c>
      <c r="I34" s="186"/>
    </row>
    <row r="35" spans="1:9" ht="13.5" customHeight="1" x14ac:dyDescent="0.25">
      <c r="A35" s="295"/>
      <c r="B35" s="301"/>
      <c r="C35" s="301"/>
      <c r="D35" s="304"/>
      <c r="E35" s="35" t="s">
        <v>235</v>
      </c>
      <c r="F35" s="35" t="s">
        <v>222</v>
      </c>
      <c r="G35" s="181">
        <v>1280</v>
      </c>
      <c r="H35" s="184" t="s">
        <v>122</v>
      </c>
      <c r="I35" s="186"/>
    </row>
    <row r="36" spans="1:9" ht="13.5" customHeight="1" x14ac:dyDescent="0.25">
      <c r="A36" s="295"/>
      <c r="B36" s="301"/>
      <c r="C36" s="301"/>
      <c r="D36" s="304"/>
      <c r="E36" s="35" t="s">
        <v>236</v>
      </c>
      <c r="F36" s="33" t="s">
        <v>85</v>
      </c>
      <c r="G36" s="181">
        <v>320</v>
      </c>
      <c r="H36" s="184" t="s">
        <v>122</v>
      </c>
      <c r="I36" s="186"/>
    </row>
    <row r="37" spans="1:9" ht="13.5" customHeight="1" x14ac:dyDescent="0.25">
      <c r="A37" s="295"/>
      <c r="B37" s="301"/>
      <c r="C37" s="301"/>
      <c r="D37" s="304"/>
      <c r="E37" s="35" t="s">
        <v>237</v>
      </c>
      <c r="F37" s="33" t="s">
        <v>85</v>
      </c>
      <c r="G37" s="181">
        <v>1600</v>
      </c>
      <c r="H37" s="184" t="s">
        <v>122</v>
      </c>
      <c r="I37" s="186"/>
    </row>
    <row r="38" spans="1:9" ht="13.5" customHeight="1" x14ac:dyDescent="0.25">
      <c r="A38" s="295"/>
      <c r="B38" s="301"/>
      <c r="C38" s="301"/>
      <c r="D38" s="304"/>
      <c r="E38" s="35" t="s">
        <v>203</v>
      </c>
      <c r="F38" s="35" t="s">
        <v>255</v>
      </c>
      <c r="G38" s="181">
        <v>22752.5</v>
      </c>
      <c r="H38" s="184" t="s">
        <v>122</v>
      </c>
      <c r="I38" s="186"/>
    </row>
    <row r="39" spans="1:9" ht="13.5" customHeight="1" x14ac:dyDescent="0.25">
      <c r="A39" s="295"/>
      <c r="B39" s="301"/>
      <c r="C39" s="301"/>
      <c r="D39" s="304"/>
      <c r="E39" s="35" t="s">
        <v>238</v>
      </c>
      <c r="F39" s="35" t="s">
        <v>222</v>
      </c>
      <c r="G39" s="181">
        <v>1600</v>
      </c>
      <c r="H39" s="184" t="s">
        <v>122</v>
      </c>
      <c r="I39" s="186"/>
    </row>
    <row r="40" spans="1:9" ht="13.5" customHeight="1" x14ac:dyDescent="0.25">
      <c r="A40" s="295"/>
      <c r="B40" s="301"/>
      <c r="C40" s="301"/>
      <c r="D40" s="304"/>
      <c r="E40" s="35" t="s">
        <v>239</v>
      </c>
      <c r="F40" s="35" t="s">
        <v>258</v>
      </c>
      <c r="G40" s="181">
        <v>12425</v>
      </c>
      <c r="H40" s="184" t="s">
        <v>122</v>
      </c>
      <c r="I40" s="186"/>
    </row>
    <row r="41" spans="1:9" ht="21" customHeight="1" x14ac:dyDescent="0.25">
      <c r="A41" s="295"/>
      <c r="B41" s="301"/>
      <c r="C41" s="301"/>
      <c r="D41" s="304"/>
      <c r="E41" s="35" t="s">
        <v>240</v>
      </c>
      <c r="F41" s="35" t="s">
        <v>222</v>
      </c>
      <c r="G41" s="181">
        <v>2120</v>
      </c>
      <c r="H41" s="184" t="s">
        <v>122</v>
      </c>
      <c r="I41" s="186"/>
    </row>
    <row r="42" spans="1:9" ht="18" customHeight="1" x14ac:dyDescent="0.25">
      <c r="A42" s="295"/>
      <c r="B42" s="301"/>
      <c r="C42" s="301"/>
      <c r="D42" s="304"/>
      <c r="E42" s="35" t="s">
        <v>241</v>
      </c>
      <c r="F42" s="35" t="s">
        <v>222</v>
      </c>
      <c r="G42" s="181">
        <v>2320</v>
      </c>
      <c r="H42" s="184" t="s">
        <v>122</v>
      </c>
      <c r="I42" s="186"/>
    </row>
    <row r="43" spans="1:9" ht="18" customHeight="1" x14ac:dyDescent="0.25">
      <c r="A43" s="295"/>
      <c r="B43" s="301"/>
      <c r="C43" s="301"/>
      <c r="D43" s="304"/>
      <c r="E43" s="35" t="s">
        <v>242</v>
      </c>
      <c r="F43" s="35" t="s">
        <v>255</v>
      </c>
      <c r="G43" s="181">
        <v>23364.5</v>
      </c>
      <c r="H43" s="184" t="s">
        <v>122</v>
      </c>
      <c r="I43" s="186"/>
    </row>
    <row r="44" spans="1:9" ht="18" customHeight="1" x14ac:dyDescent="0.25">
      <c r="A44" s="295"/>
      <c r="B44" s="301"/>
      <c r="C44" s="301"/>
      <c r="D44" s="304"/>
      <c r="E44" s="35" t="s">
        <v>221</v>
      </c>
      <c r="F44" s="35" t="s">
        <v>222</v>
      </c>
      <c r="G44" s="181">
        <v>4800</v>
      </c>
      <c r="H44" s="184" t="s">
        <v>122</v>
      </c>
      <c r="I44" s="186"/>
    </row>
    <row r="45" spans="1:9" ht="13.5" customHeight="1" x14ac:dyDescent="0.25">
      <c r="A45" s="295"/>
      <c r="B45" s="301"/>
      <c r="C45" s="301"/>
      <c r="D45" s="304"/>
      <c r="E45" s="35" t="s">
        <v>243</v>
      </c>
      <c r="F45" s="35" t="s">
        <v>222</v>
      </c>
      <c r="G45" s="181">
        <v>120</v>
      </c>
      <c r="H45" s="184" t="s">
        <v>122</v>
      </c>
      <c r="I45" s="186"/>
    </row>
    <row r="46" spans="1:9" ht="13.5" customHeight="1" x14ac:dyDescent="0.25">
      <c r="A46" s="295"/>
      <c r="B46" s="301"/>
      <c r="C46" s="301"/>
      <c r="D46" s="304"/>
      <c r="E46" s="35" t="s">
        <v>244</v>
      </c>
      <c r="F46" s="35" t="s">
        <v>222</v>
      </c>
      <c r="G46" s="181">
        <v>120</v>
      </c>
      <c r="H46" s="184" t="s">
        <v>122</v>
      </c>
      <c r="I46" s="186"/>
    </row>
    <row r="47" spans="1:9" ht="13.5" customHeight="1" x14ac:dyDescent="0.25">
      <c r="A47" s="299"/>
      <c r="B47" s="302"/>
      <c r="C47" s="302"/>
      <c r="D47" s="305"/>
      <c r="E47" s="35" t="s">
        <v>245</v>
      </c>
      <c r="F47" s="35" t="s">
        <v>222</v>
      </c>
      <c r="G47" s="181">
        <v>3600</v>
      </c>
      <c r="H47" s="184" t="s">
        <v>122</v>
      </c>
      <c r="I47" s="186"/>
    </row>
    <row r="48" spans="1:9" x14ac:dyDescent="0.25">
      <c r="A48" s="298">
        <v>4</v>
      </c>
      <c r="B48" s="300" t="s">
        <v>140</v>
      </c>
      <c r="C48" s="303" t="s">
        <v>141</v>
      </c>
      <c r="D48" s="303">
        <v>2194</v>
      </c>
      <c r="E48" s="35" t="s">
        <v>132</v>
      </c>
      <c r="F48" s="35" t="s">
        <v>222</v>
      </c>
      <c r="G48" s="181">
        <v>52270</v>
      </c>
      <c r="H48" s="184" t="s">
        <v>122</v>
      </c>
      <c r="I48" s="186"/>
    </row>
    <row r="49" spans="1:9" x14ac:dyDescent="0.25">
      <c r="A49" s="295"/>
      <c r="B49" s="301"/>
      <c r="C49" s="304"/>
      <c r="D49" s="304"/>
      <c r="E49" s="35" t="s">
        <v>218</v>
      </c>
      <c r="F49" s="35" t="s">
        <v>222</v>
      </c>
      <c r="G49" s="181">
        <v>19360</v>
      </c>
      <c r="H49" s="184" t="s">
        <v>246</v>
      </c>
      <c r="I49" s="186"/>
    </row>
    <row r="50" spans="1:9" x14ac:dyDescent="0.25">
      <c r="A50" s="295"/>
      <c r="B50" s="301"/>
      <c r="C50" s="304"/>
      <c r="D50" s="304"/>
      <c r="E50" s="35" t="s">
        <v>219</v>
      </c>
      <c r="F50" s="35" t="s">
        <v>206</v>
      </c>
      <c r="G50" s="181">
        <v>8605</v>
      </c>
      <c r="H50" s="184" t="s">
        <v>246</v>
      </c>
      <c r="I50" s="186"/>
    </row>
    <row r="51" spans="1:9" x14ac:dyDescent="0.25">
      <c r="A51" s="295"/>
      <c r="B51" s="301"/>
      <c r="C51" s="304"/>
      <c r="D51" s="304"/>
      <c r="E51" s="35" t="s">
        <v>247</v>
      </c>
      <c r="F51" s="35" t="s">
        <v>222</v>
      </c>
      <c r="G51" s="181">
        <v>19360</v>
      </c>
      <c r="H51" s="184" t="s">
        <v>122</v>
      </c>
      <c r="I51" s="186"/>
    </row>
    <row r="52" spans="1:9" x14ac:dyDescent="0.25">
      <c r="A52" s="299"/>
      <c r="B52" s="302"/>
      <c r="C52" s="305"/>
      <c r="D52" s="305"/>
      <c r="E52" s="35" t="s">
        <v>220</v>
      </c>
      <c r="F52" s="35" t="s">
        <v>222</v>
      </c>
      <c r="G52" s="181">
        <v>34848</v>
      </c>
      <c r="H52" s="184" t="s">
        <v>122</v>
      </c>
      <c r="I52" s="186"/>
    </row>
    <row r="53" spans="1:9" x14ac:dyDescent="0.25">
      <c r="A53" s="313">
        <v>5</v>
      </c>
      <c r="B53" s="310" t="s">
        <v>142</v>
      </c>
      <c r="C53" s="303" t="s">
        <v>143</v>
      </c>
      <c r="D53" s="303">
        <v>2392</v>
      </c>
      <c r="E53" s="35" t="s">
        <v>164</v>
      </c>
      <c r="F53" s="35" t="s">
        <v>206</v>
      </c>
      <c r="G53" s="181">
        <v>4500</v>
      </c>
      <c r="H53" s="184" t="s">
        <v>122</v>
      </c>
      <c r="I53" s="186"/>
    </row>
    <row r="54" spans="1:9" x14ac:dyDescent="0.25">
      <c r="A54" s="314"/>
      <c r="B54" s="311"/>
      <c r="C54" s="304"/>
      <c r="D54" s="304"/>
      <c r="E54" s="35" t="s">
        <v>248</v>
      </c>
      <c r="F54" s="35" t="s">
        <v>206</v>
      </c>
      <c r="G54" s="181">
        <v>40000</v>
      </c>
      <c r="H54" s="184" t="s">
        <v>122</v>
      </c>
      <c r="I54" s="186"/>
    </row>
    <row r="55" spans="1:9" x14ac:dyDescent="0.25">
      <c r="A55" s="314"/>
      <c r="B55" s="311"/>
      <c r="C55" s="304"/>
      <c r="D55" s="304"/>
      <c r="E55" s="35" t="s">
        <v>145</v>
      </c>
      <c r="F55" s="35" t="s">
        <v>206</v>
      </c>
      <c r="G55" s="181">
        <v>40000</v>
      </c>
      <c r="H55" s="184" t="s">
        <v>122</v>
      </c>
      <c r="I55" s="186"/>
    </row>
    <row r="56" spans="1:9" x14ac:dyDescent="0.25">
      <c r="A56" s="314"/>
      <c r="B56" s="311"/>
      <c r="C56" s="304"/>
      <c r="D56" s="304"/>
      <c r="E56" s="35" t="s">
        <v>249</v>
      </c>
      <c r="F56" s="35" t="s">
        <v>206</v>
      </c>
      <c r="G56" s="181">
        <v>4500</v>
      </c>
      <c r="H56" s="184" t="s">
        <v>122</v>
      </c>
      <c r="I56" s="186"/>
    </row>
    <row r="57" spans="1:9" x14ac:dyDescent="0.25">
      <c r="A57" s="314"/>
      <c r="B57" s="311"/>
      <c r="C57" s="304"/>
      <c r="D57" s="304"/>
      <c r="E57" s="35" t="s">
        <v>250</v>
      </c>
      <c r="F57" s="35" t="s">
        <v>206</v>
      </c>
      <c r="G57" s="181">
        <v>4500</v>
      </c>
      <c r="H57" s="184" t="s">
        <v>122</v>
      </c>
      <c r="I57" s="186"/>
    </row>
    <row r="58" spans="1:9" x14ac:dyDescent="0.25">
      <c r="A58" s="315"/>
      <c r="B58" s="312"/>
      <c r="C58" s="305"/>
      <c r="D58" s="305"/>
      <c r="E58" s="35" t="s">
        <v>221</v>
      </c>
      <c r="F58" s="35" t="s">
        <v>206</v>
      </c>
      <c r="G58" s="181">
        <v>2250</v>
      </c>
      <c r="H58" s="184" t="s">
        <v>122</v>
      </c>
      <c r="I58" s="186"/>
    </row>
    <row r="59" spans="1:9" x14ac:dyDescent="0.25">
      <c r="A59" s="131">
        <v>6</v>
      </c>
      <c r="B59" s="182" t="s">
        <v>146</v>
      </c>
      <c r="C59" s="49" t="s">
        <v>147</v>
      </c>
      <c r="D59" s="49">
        <v>2208</v>
      </c>
      <c r="E59" s="35" t="s">
        <v>251</v>
      </c>
      <c r="F59" s="187"/>
      <c r="G59" s="181">
        <v>6000</v>
      </c>
      <c r="H59" s="184" t="s">
        <v>154</v>
      </c>
      <c r="I59" s="186"/>
    </row>
    <row r="60" spans="1:9" x14ac:dyDescent="0.25">
      <c r="A60" s="63">
        <v>7</v>
      </c>
      <c r="B60" s="171" t="s">
        <v>151</v>
      </c>
      <c r="C60" s="35" t="s">
        <v>152</v>
      </c>
      <c r="D60" s="35">
        <v>2241</v>
      </c>
      <c r="E60" s="307" t="s">
        <v>76</v>
      </c>
      <c r="F60" s="308"/>
      <c r="G60" s="308"/>
      <c r="H60" s="309"/>
      <c r="I60" s="186"/>
    </row>
    <row r="61" spans="1:9" x14ac:dyDescent="0.25">
      <c r="A61" s="64">
        <v>8</v>
      </c>
      <c r="B61" s="171" t="s">
        <v>156</v>
      </c>
      <c r="C61" s="35" t="s">
        <v>157</v>
      </c>
      <c r="D61" s="30">
        <v>2419</v>
      </c>
      <c r="E61" s="307" t="s">
        <v>76</v>
      </c>
      <c r="F61" s="308"/>
      <c r="G61" s="308"/>
      <c r="H61" s="309"/>
      <c r="I61" s="186"/>
    </row>
    <row r="62" spans="1:9" x14ac:dyDescent="0.25">
      <c r="A62" s="63">
        <v>9</v>
      </c>
      <c r="B62" s="171" t="s">
        <v>216</v>
      </c>
      <c r="C62" s="143" t="s">
        <v>215</v>
      </c>
      <c r="D62" s="35">
        <v>2426</v>
      </c>
      <c r="E62" s="307" t="s">
        <v>76</v>
      </c>
      <c r="F62" s="308"/>
      <c r="G62" s="308"/>
      <c r="H62" s="309"/>
      <c r="I62" s="186"/>
    </row>
    <row r="63" spans="1:9" x14ac:dyDescent="0.25">
      <c r="A63" s="313">
        <v>10</v>
      </c>
      <c r="B63" s="316" t="s">
        <v>272</v>
      </c>
      <c r="C63" s="319" t="s">
        <v>273</v>
      </c>
      <c r="D63" s="246">
        <v>2461</v>
      </c>
      <c r="E63" s="35" t="s">
        <v>164</v>
      </c>
      <c r="F63" s="35" t="s">
        <v>222</v>
      </c>
      <c r="G63" s="181">
        <v>1600</v>
      </c>
      <c r="H63" s="184" t="s">
        <v>80</v>
      </c>
      <c r="I63" s="186"/>
    </row>
    <row r="64" spans="1:9" x14ac:dyDescent="0.25">
      <c r="A64" s="314"/>
      <c r="B64" s="317"/>
      <c r="C64" s="320"/>
      <c r="D64" s="246"/>
      <c r="E64" s="35" t="s">
        <v>136</v>
      </c>
      <c r="F64" s="35" t="s">
        <v>258</v>
      </c>
      <c r="G64" s="181">
        <v>9820</v>
      </c>
      <c r="H64" s="184" t="s">
        <v>80</v>
      </c>
      <c r="I64" s="186"/>
    </row>
    <row r="65" spans="1:9" x14ac:dyDescent="0.25">
      <c r="A65" s="314"/>
      <c r="B65" s="317"/>
      <c r="C65" s="320"/>
      <c r="D65" s="246"/>
      <c r="E65" s="35" t="s">
        <v>227</v>
      </c>
      <c r="F65" s="35" t="s">
        <v>206</v>
      </c>
      <c r="G65" s="181">
        <v>10200</v>
      </c>
      <c r="H65" s="184" t="s">
        <v>80</v>
      </c>
      <c r="I65" s="186"/>
    </row>
    <row r="66" spans="1:9" x14ac:dyDescent="0.25">
      <c r="A66" s="314"/>
      <c r="B66" s="317"/>
      <c r="C66" s="320"/>
      <c r="D66" s="246"/>
      <c r="E66" s="35" t="s">
        <v>228</v>
      </c>
      <c r="F66" s="35" t="s">
        <v>206</v>
      </c>
      <c r="G66" s="181">
        <v>10200</v>
      </c>
      <c r="H66" s="184" t="s">
        <v>80</v>
      </c>
      <c r="I66" s="186"/>
    </row>
    <row r="67" spans="1:9" x14ac:dyDescent="0.25">
      <c r="A67" s="314"/>
      <c r="B67" s="317"/>
      <c r="C67" s="320"/>
      <c r="D67" s="246"/>
      <c r="E67" s="35" t="s">
        <v>229</v>
      </c>
      <c r="F67" s="35" t="s">
        <v>206</v>
      </c>
      <c r="G67" s="181">
        <v>10200</v>
      </c>
      <c r="H67" s="184" t="s">
        <v>80</v>
      </c>
      <c r="I67" s="186"/>
    </row>
    <row r="68" spans="1:9" x14ac:dyDescent="0.25">
      <c r="A68" s="314"/>
      <c r="B68" s="317"/>
      <c r="C68" s="320"/>
      <c r="D68" s="246"/>
      <c r="E68" s="185" t="s">
        <v>230</v>
      </c>
      <c r="F68" s="35" t="s">
        <v>206</v>
      </c>
      <c r="G68" s="181">
        <v>9360</v>
      </c>
      <c r="H68" s="184" t="s">
        <v>80</v>
      </c>
      <c r="I68" s="186"/>
    </row>
    <row r="69" spans="1:9" ht="22.5" x14ac:dyDescent="0.25">
      <c r="A69" s="315"/>
      <c r="B69" s="318"/>
      <c r="C69" s="321"/>
      <c r="D69" s="246"/>
      <c r="E69" s="185" t="s">
        <v>231</v>
      </c>
      <c r="F69" s="35" t="s">
        <v>206</v>
      </c>
      <c r="G69" s="181">
        <v>8400</v>
      </c>
      <c r="H69" s="184" t="s">
        <v>80</v>
      </c>
      <c r="I69" s="186"/>
    </row>
    <row r="70" spans="1:9" x14ac:dyDescent="0.25">
      <c r="A70" s="106" t="s">
        <v>69</v>
      </c>
      <c r="B70" s="26"/>
      <c r="C70" s="26"/>
      <c r="D70" s="26"/>
      <c r="E70" s="26"/>
      <c r="F70" s="26"/>
      <c r="G70" s="26"/>
      <c r="H70" s="107"/>
    </row>
    <row r="71" spans="1:9" x14ac:dyDescent="0.25">
      <c r="A71" s="108" t="s">
        <v>72</v>
      </c>
      <c r="B71" s="66"/>
      <c r="C71" s="66"/>
      <c r="D71" s="66"/>
      <c r="E71" s="66"/>
      <c r="F71" s="66"/>
      <c r="G71" s="66"/>
      <c r="H71" s="84"/>
    </row>
    <row r="72" spans="1:9" x14ac:dyDescent="0.25">
      <c r="A72" s="108" t="s">
        <v>70</v>
      </c>
      <c r="B72" s="66"/>
      <c r="C72" s="66"/>
      <c r="D72" s="66"/>
      <c r="E72" s="66"/>
      <c r="F72" s="66"/>
      <c r="G72" s="66"/>
      <c r="H72" s="84"/>
    </row>
    <row r="73" spans="1:9" x14ac:dyDescent="0.25">
      <c r="A73" s="65" t="s">
        <v>71</v>
      </c>
      <c r="B73" s="66"/>
      <c r="C73" s="66"/>
      <c r="D73" s="66"/>
      <c r="E73" s="66"/>
      <c r="F73" s="66"/>
      <c r="G73" s="66"/>
      <c r="H73" s="84"/>
    </row>
    <row r="74" spans="1:9" x14ac:dyDescent="0.25">
      <c r="A74" s="259" t="s">
        <v>60</v>
      </c>
      <c r="B74" s="226"/>
      <c r="C74" s="226"/>
      <c r="D74" s="226"/>
      <c r="E74" s="226"/>
      <c r="F74" s="226"/>
      <c r="G74" s="226"/>
      <c r="H74" s="260"/>
    </row>
    <row r="75" spans="1:9" x14ac:dyDescent="0.25">
      <c r="A75" s="109"/>
      <c r="B75" s="110"/>
      <c r="C75" s="110"/>
      <c r="D75" s="110"/>
      <c r="E75" s="110"/>
      <c r="F75" s="110"/>
      <c r="G75" s="110"/>
      <c r="H75" s="111"/>
    </row>
    <row r="76" spans="1:9" x14ac:dyDescent="0.25">
      <c r="A76" s="109"/>
      <c r="B76" s="110"/>
      <c r="C76" s="110"/>
      <c r="D76" s="110"/>
      <c r="E76" s="110"/>
      <c r="F76" s="110"/>
      <c r="G76" s="110"/>
      <c r="H76" s="111"/>
    </row>
    <row r="77" spans="1:9" x14ac:dyDescent="0.25">
      <c r="A77" s="109"/>
      <c r="B77" s="110"/>
      <c r="C77" s="110"/>
      <c r="D77" s="110"/>
      <c r="E77" s="110"/>
      <c r="F77" s="110"/>
      <c r="G77" s="110"/>
      <c r="H77" s="111"/>
    </row>
    <row r="78" spans="1:9" x14ac:dyDescent="0.25">
      <c r="A78" s="112"/>
      <c r="B78" s="28"/>
      <c r="C78" s="28"/>
      <c r="D78" s="13"/>
      <c r="E78" s="13"/>
      <c r="F78" s="256"/>
      <c r="G78" s="256"/>
      <c r="H78" s="113"/>
    </row>
    <row r="79" spans="1:9" x14ac:dyDescent="0.25">
      <c r="A79" s="114"/>
      <c r="B79" s="189" t="s">
        <v>38</v>
      </c>
      <c r="C79" s="189"/>
      <c r="D79" s="13"/>
      <c r="E79" s="13"/>
      <c r="F79" s="189" t="s">
        <v>39</v>
      </c>
      <c r="G79" s="189"/>
      <c r="H79" s="113"/>
    </row>
    <row r="80" spans="1:9" x14ac:dyDescent="0.25">
      <c r="A80" s="114"/>
      <c r="B80" s="188" t="s">
        <v>259</v>
      </c>
      <c r="C80" s="188"/>
      <c r="D80" s="13"/>
      <c r="E80" s="13"/>
      <c r="F80" s="188" t="s">
        <v>260</v>
      </c>
      <c r="G80" s="188"/>
      <c r="H80" s="113"/>
    </row>
    <row r="81" spans="1:8" x14ac:dyDescent="0.25">
      <c r="A81" s="114"/>
      <c r="B81" s="66" t="s">
        <v>277</v>
      </c>
      <c r="C81" s="13"/>
      <c r="D81" s="13"/>
      <c r="E81" s="13"/>
      <c r="F81" s="66" t="s">
        <v>96</v>
      </c>
      <c r="G81" s="13"/>
      <c r="H81" s="113"/>
    </row>
    <row r="82" spans="1:8" ht="15.75" thickBot="1" x14ac:dyDescent="0.3">
      <c r="A82" s="69"/>
      <c r="B82" s="129"/>
      <c r="C82" s="70"/>
      <c r="D82" s="70"/>
      <c r="E82" s="70"/>
      <c r="F82" s="70"/>
      <c r="G82" s="70"/>
      <c r="H82" s="71"/>
    </row>
    <row r="83" spans="1:8" x14ac:dyDescent="0.25">
      <c r="A83" s="27"/>
      <c r="B83" s="13"/>
      <c r="C83" s="13"/>
      <c r="D83" s="13"/>
      <c r="E83" s="13"/>
      <c r="F83" s="13"/>
      <c r="G83" s="13"/>
      <c r="H83" s="13"/>
    </row>
  </sheetData>
  <mergeCells count="47">
    <mergeCell ref="B79:C79"/>
    <mergeCell ref="B80:C80"/>
    <mergeCell ref="F78:G78"/>
    <mergeCell ref="F79:G79"/>
    <mergeCell ref="F80:G80"/>
    <mergeCell ref="A7:C7"/>
    <mergeCell ref="D7:H7"/>
    <mergeCell ref="A8:C8"/>
    <mergeCell ref="D8:H8"/>
    <mergeCell ref="A9:C9"/>
    <mergeCell ref="D9:H9"/>
    <mergeCell ref="A6:C6"/>
    <mergeCell ref="D6:H6"/>
    <mergeCell ref="A1:H1"/>
    <mergeCell ref="A2:H2"/>
    <mergeCell ref="A3:H4"/>
    <mergeCell ref="A5:C5"/>
    <mergeCell ref="D5:H5"/>
    <mergeCell ref="B16:B21"/>
    <mergeCell ref="C16:C21"/>
    <mergeCell ref="D16:D21"/>
    <mergeCell ref="A16:A21"/>
    <mergeCell ref="E10:H10"/>
    <mergeCell ref="A74:H74"/>
    <mergeCell ref="E62:H62"/>
    <mergeCell ref="E61:H61"/>
    <mergeCell ref="E60:H60"/>
    <mergeCell ref="B53:B58"/>
    <mergeCell ref="C53:C58"/>
    <mergeCell ref="D53:D58"/>
    <mergeCell ref="A53:A58"/>
    <mergeCell ref="B63:B69"/>
    <mergeCell ref="A63:A69"/>
    <mergeCell ref="C63:C69"/>
    <mergeCell ref="D63:D69"/>
    <mergeCell ref="A48:A52"/>
    <mergeCell ref="B48:B52"/>
    <mergeCell ref="C48:C52"/>
    <mergeCell ref="D48:D52"/>
    <mergeCell ref="A22:A31"/>
    <mergeCell ref="B22:B31"/>
    <mergeCell ref="C22:C31"/>
    <mergeCell ref="D22:D31"/>
    <mergeCell ref="A32:A47"/>
    <mergeCell ref="B32:B47"/>
    <mergeCell ref="C32:C47"/>
    <mergeCell ref="D32:D47"/>
  </mergeCells>
  <phoneticPr fontId="14" type="noConversion"/>
  <pageMargins left="1.6929133858267718" right="0.70866141732283472" top="0.59055118110236227" bottom="0.74803149606299213" header="0.31496062992125984" footer="0.31496062992125984"/>
  <pageSetup paperSize="9" scale="6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CONTRATOS IPEAD</vt:lpstr>
      <vt:lpstr>PESSOAL ENVOLVIDO IPEAD</vt:lpstr>
      <vt:lpstr>CONTRATOS FUNDEP</vt:lpstr>
      <vt:lpstr>PESSOAL ENVOLVIDO FUNDEP</vt:lpstr>
      <vt:lpstr>CONTRATOS FEPE</vt:lpstr>
      <vt:lpstr>PESSOAL ENVOLVIDO FEPE</vt:lpstr>
      <vt:lpstr>CONTRATOS FCO</vt:lpstr>
      <vt:lpstr>PESSOAL ENVOLVIDO FCO</vt:lpstr>
      <vt:lpstr>'CONTRATOS IPEAD'!Area_de_impressao</vt:lpstr>
      <vt:lpstr>'PESSOAL ENVOLVIDO FCO'!Area_de_impressao</vt:lpstr>
      <vt:lpstr>'PESSOAL ENVOLVIDO FUNDEP'!Area_de_impressao</vt:lpstr>
      <vt:lpstr>'PESSOAL ENVOLVIDO FCO'!Titulos_de_impressao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Lisboa Souza da Silva</dc:creator>
  <cp:lastModifiedBy>Dell</cp:lastModifiedBy>
  <cp:lastPrinted>2026-01-31T01:35:33Z</cp:lastPrinted>
  <dcterms:created xsi:type="dcterms:W3CDTF">2020-02-04T19:23:57Z</dcterms:created>
  <dcterms:modified xsi:type="dcterms:W3CDTF">2026-02-02T19:26:01Z</dcterms:modified>
</cp:coreProperties>
</file>