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LHA PAGTO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dcf</author>
  </authors>
  <commentList>
    <comment ref="B6" authorId="0">
      <text>
        <r>
          <rPr>
            <sz val="8"/>
            <color indexed="8"/>
            <rFont val="Tahoma"/>
            <family val="2"/>
          </rPr>
          <t xml:space="preserve">ATENÇÃO:
ALTERAR ESTES VALORES SEMPRE QUE A RECEITA FEDERAL / INSS DIVULGAR NOVA TABELA
</t>
        </r>
      </text>
    </comment>
    <comment ref="H6" authorId="1">
      <text>
        <r>
          <rPr>
            <sz val="9"/>
            <rFont val="Tahoma"/>
            <family val="2"/>
          </rPr>
          <t xml:space="preserve">NÃO ALTERAR ESTA TABELA, É USADA PARA CÁLCULO DO IRRF
</t>
        </r>
      </text>
    </comment>
    <comment ref="H15" authorId="1">
      <text>
        <r>
          <rPr>
            <sz val="9"/>
            <rFont val="Tahoma"/>
            <family val="2"/>
          </rPr>
          <t xml:space="preserve">INDICAR SEMPRE A CLASSIFICAÇÃO PARA CÁLCULO DO IRRF
</t>
        </r>
      </text>
    </comment>
  </commentList>
</comments>
</file>

<file path=xl/sharedStrings.xml><?xml version="1.0" encoding="utf-8"?>
<sst xmlns="http://schemas.openxmlformats.org/spreadsheetml/2006/main" count="88" uniqueCount="78">
  <si>
    <t>FOLHA DE PAGAMENTO</t>
  </si>
  <si>
    <t>UNIDADE GESTORA</t>
  </si>
  <si>
    <t>CÓDIGO DA UG</t>
  </si>
  <si>
    <t>................</t>
  </si>
  <si>
    <t>15........</t>
  </si>
  <si>
    <t>DISCRIMINAÇÃO DA EMPRESA</t>
  </si>
  <si>
    <t>MÊS</t>
  </si>
  <si>
    <t>UNIVERSIDADE FEDERAL DE MINAS GERAIS - UFMG</t>
  </si>
  <si>
    <t>CNPJ:</t>
  </si>
  <si>
    <t>17.217.985/.........</t>
  </si>
  <si>
    <t xml:space="preserve">TABELA DO IRRF / INSS </t>
  </si>
  <si>
    <t xml:space="preserve">TABELA </t>
  </si>
  <si>
    <t>Discriminação da despesa:</t>
  </si>
  <si>
    <t>VALOR P/DEPENDENTE</t>
  </si>
  <si>
    <t>CÓDIGO</t>
  </si>
  <si>
    <t>CLASSIFICAÇÃO</t>
  </si>
  <si>
    <t>BOLSISTA (ISENTO)</t>
  </si>
  <si>
    <t>ESTAGIÁRIO</t>
  </si>
  <si>
    <t>BOLSISTA (IRRF)</t>
  </si>
  <si>
    <t>TETO INSS</t>
  </si>
  <si>
    <t>Nº DE ORDEM</t>
  </si>
  <si>
    <t>BENEFICÁRIO</t>
  </si>
  <si>
    <t>CPF</t>
  </si>
  <si>
    <t>PIS / PASEP    INSC. INSS</t>
  </si>
  <si>
    <t>BCO/AGÊNCIA</t>
  </si>
  <si>
    <t>EDITAL</t>
  </si>
  <si>
    <t>PROCESSO</t>
  </si>
  <si>
    <t>CÓD.</t>
  </si>
  <si>
    <t xml:space="preserve">VALOR </t>
  </si>
  <si>
    <t>ALÍQUOTA</t>
  </si>
  <si>
    <t>VALOR</t>
  </si>
  <si>
    <t>Nº DE</t>
  </si>
  <si>
    <t>BASE</t>
  </si>
  <si>
    <t>% DO</t>
  </si>
  <si>
    <t>DEDUÇÃO</t>
  </si>
  <si>
    <t>LÍQUIDO</t>
  </si>
  <si>
    <t>Nº DA CONTA</t>
  </si>
  <si>
    <t>BRUTO</t>
  </si>
  <si>
    <t>ISSQN</t>
  </si>
  <si>
    <t>DEPEND.</t>
  </si>
  <si>
    <t>INSS</t>
  </si>
  <si>
    <t>CÁLCULO</t>
  </si>
  <si>
    <t>IRRF</t>
  </si>
  <si>
    <t>TABELA</t>
  </si>
  <si>
    <t>CREDITAR</t>
  </si>
  <si>
    <t>TRANSPORTE</t>
  </si>
  <si>
    <t>01</t>
  </si>
  <si>
    <t>11111111111.11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</si>
  <si>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</si>
  <si>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</si>
  <si>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</si>
  <si>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</si>
  <si>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</si>
  <si>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</si>
  <si>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</si>
  <si>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</si>
  <si>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</si>
  <si>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</si>
  <si>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</si>
  <si>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</si>
  <si>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</si>
  <si>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</si>
  <si>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</si>
  <si>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</si>
  <si>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</si>
  <si>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 GERAL</t>
  </si>
  <si>
    <t>A TRANSPORTAR</t>
  </si>
  <si>
    <t>DECLARO QUE OS SERVIÇOS FORAM PRESTADOS</t>
  </si>
  <si>
    <t>SR. ORDENADOR,</t>
  </si>
  <si>
    <t>PAGUE -SE EM</t>
  </si>
  <si>
    <t>A PRESENTE DESPESA ESTÁ REGULARMENTE  PROCESSADA EM  CONDIÇÕES</t>
  </si>
  <si>
    <t>EM</t>
  </si>
  <si>
    <t xml:space="preserve">  _______/_______/_______</t>
  </si>
  <si>
    <t>DE SER PAGA.</t>
  </si>
  <si>
    <t>_______/_______/_______</t>
  </si>
  <si>
    <t>EM  _____/_____/_____</t>
  </si>
  <si>
    <t>ASS. NOME E CARGO DO SERVIDOR</t>
  </si>
  <si>
    <t>ORDENADOR DE DESPESA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</si>
</sst>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#,##0.00_ ;[Red]\-#,##0.00\ "/>
    <numFmt numFmtId="166" formatCode="0.00_);\(0.00\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5" fillId="1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right"/>
    </xf>
    <xf numFmtId="164" fontId="3" fillId="0" borderId="18" xfId="60" applyFont="1" applyBorder="1" applyAlignment="1">
      <alignment/>
    </xf>
    <xf numFmtId="0" fontId="12" fillId="0" borderId="0" xfId="0" applyFont="1" applyAlignment="1">
      <alignment/>
    </xf>
    <xf numFmtId="0" fontId="0" fillId="0" borderId="19" xfId="0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0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39" fontId="0" fillId="0" borderId="20" xfId="0" applyNumberFormat="1" applyBorder="1" applyAlignment="1">
      <alignment/>
    </xf>
    <xf numFmtId="39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40" fontId="12" fillId="0" borderId="0" xfId="0" applyNumberFormat="1" applyFont="1" applyAlignment="1">
      <alignment/>
    </xf>
    <xf numFmtId="39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right"/>
    </xf>
    <xf numFmtId="40" fontId="8" fillId="0" borderId="24" xfId="0" applyNumberFormat="1" applyFont="1" applyBorder="1" applyAlignment="1">
      <alignment/>
    </xf>
    <xf numFmtId="39" fontId="0" fillId="33" borderId="15" xfId="0" applyNumberFormat="1" applyFill="1" applyBorder="1" applyAlignment="1">
      <alignment/>
    </xf>
    <xf numFmtId="40" fontId="3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40" fontId="3" fillId="0" borderId="30" xfId="0" applyNumberFormat="1" applyFont="1" applyBorder="1" applyAlignment="1">
      <alignment horizontal="center"/>
    </xf>
    <xf numFmtId="40" fontId="3" fillId="0" borderId="29" xfId="0" applyNumberFormat="1" applyFont="1" applyBorder="1" applyAlignment="1">
      <alignment horizontal="center"/>
    </xf>
    <xf numFmtId="40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4" borderId="33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3" fillId="34" borderId="33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>
      <alignment horizontal="center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40" fontId="3" fillId="34" borderId="19" xfId="0" applyNumberFormat="1" applyFont="1" applyFill="1" applyBorder="1" applyAlignment="1">
      <alignment horizontal="center"/>
    </xf>
    <xf numFmtId="40" fontId="3" fillId="34" borderId="0" xfId="0" applyNumberFormat="1" applyFont="1" applyFill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15" fillId="0" borderId="3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39" fontId="3" fillId="0" borderId="23" xfId="60" applyNumberFormat="1" applyFont="1" applyBorder="1" applyAlignment="1">
      <alignment/>
    </xf>
    <xf numFmtId="39" fontId="17" fillId="0" borderId="11" xfId="60" applyNumberFormat="1" applyFont="1" applyBorder="1" applyAlignment="1">
      <alignment/>
    </xf>
    <xf numFmtId="165" fontId="3" fillId="0" borderId="23" xfId="60" applyNumberFormat="1" applyFont="1" applyBorder="1" applyAlignment="1">
      <alignment/>
    </xf>
    <xf numFmtId="37" fontId="3" fillId="0" borderId="11" xfId="60" applyNumberFormat="1" applyFont="1" applyBorder="1" applyAlignment="1">
      <alignment horizontal="center"/>
    </xf>
    <xf numFmtId="165" fontId="3" fillId="0" borderId="19" xfId="60" applyNumberFormat="1" applyFont="1" applyBorder="1" applyAlignment="1">
      <alignment/>
    </xf>
    <xf numFmtId="39" fontId="3" fillId="0" borderId="19" xfId="60" applyNumberFormat="1" applyFont="1" applyBorder="1" applyAlignment="1">
      <alignment/>
    </xf>
    <xf numFmtId="165" fontId="3" fillId="0" borderId="39" xfId="60" applyNumberFormat="1" applyFont="1" applyBorder="1" applyAlignment="1">
      <alignment/>
    </xf>
    <xf numFmtId="165" fontId="3" fillId="0" borderId="40" xfId="6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20" xfId="0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14" fontId="18" fillId="0" borderId="0" xfId="0" applyNumberFormat="1" applyFont="1" applyAlignment="1" applyProtection="1">
      <alignment/>
      <protection locked="0"/>
    </xf>
    <xf numFmtId="0" fontId="19" fillId="0" borderId="17" xfId="0" applyFont="1" applyBorder="1" applyAlignment="1">
      <alignment/>
    </xf>
    <xf numFmtId="0" fontId="18" fillId="0" borderId="17" xfId="0" applyFont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8" fillId="0" borderId="1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14" fontId="18" fillId="0" borderId="20" xfId="0" applyNumberFormat="1" applyFont="1" applyBorder="1" applyAlignment="1" applyProtection="1">
      <alignment horizontal="center"/>
      <protection locked="0"/>
    </xf>
    <xf numFmtId="14" fontId="18" fillId="0" borderId="0" xfId="0" applyNumberFormat="1" applyFont="1" applyAlignment="1">
      <alignment horizontal="center"/>
    </xf>
    <xf numFmtId="14" fontId="18" fillId="0" borderId="2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165" fontId="0" fillId="0" borderId="25" xfId="60" applyNumberFormat="1" applyFont="1" applyBorder="1" applyAlignment="1" applyProtection="1">
      <alignment vertical="center"/>
      <protection locked="0"/>
    </xf>
    <xf numFmtId="165" fontId="0" fillId="0" borderId="37" xfId="0" applyNumberFormat="1" applyBorder="1" applyAlignment="1" applyProtection="1">
      <alignment vertical="center"/>
      <protection locked="0"/>
    </xf>
    <xf numFmtId="166" fontId="0" fillId="0" borderId="25" xfId="6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27" xfId="60" applyNumberFormat="1" applyFont="1" applyBorder="1" applyAlignment="1" applyProtection="1">
      <alignment vertical="center"/>
      <protection locked="0"/>
    </xf>
    <xf numFmtId="165" fontId="0" fillId="0" borderId="43" xfId="0" applyNumberFormat="1" applyBorder="1" applyAlignment="1" applyProtection="1">
      <alignment vertical="center"/>
      <protection locked="0"/>
    </xf>
    <xf numFmtId="165" fontId="0" fillId="0" borderId="44" xfId="60" applyNumberFormat="1" applyFont="1" applyBorder="1" applyAlignment="1" applyProtection="1">
      <alignment vertical="center"/>
      <protection locked="0"/>
    </xf>
    <xf numFmtId="165" fontId="0" fillId="0" borderId="45" xfId="0" applyNumberFormat="1" applyBorder="1" applyAlignment="1" applyProtection="1">
      <alignment vertical="center"/>
      <protection locked="0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9" fontId="56" fillId="0" borderId="49" xfId="60" applyNumberFormat="1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165" fontId="0" fillId="0" borderId="49" xfId="60" applyNumberFormat="1" applyFont="1" applyBorder="1" applyAlignment="1" applyProtection="1">
      <alignment vertical="center"/>
      <protection locked="0"/>
    </xf>
    <xf numFmtId="37" fontId="56" fillId="0" borderId="49" xfId="60" applyNumberFormat="1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9" fontId="56" fillId="0" borderId="25" xfId="6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37" fontId="56" fillId="0" borderId="37" xfId="60" applyNumberFormat="1" applyFont="1" applyBorder="1" applyAlignment="1" applyProtection="1">
      <alignment horizontal="center" vertical="center"/>
      <protection locked="0"/>
    </xf>
    <xf numFmtId="9" fontId="56" fillId="0" borderId="37" xfId="60" applyNumberFormat="1" applyFont="1" applyBorder="1" applyAlignment="1">
      <alignment horizontal="center" vertical="center"/>
    </xf>
    <xf numFmtId="166" fontId="0" fillId="0" borderId="49" xfId="60" applyNumberFormat="1" applyFont="1" applyBorder="1" applyAlignment="1">
      <alignment horizontal="center" vertical="center"/>
    </xf>
    <xf numFmtId="166" fontId="0" fillId="0" borderId="37" xfId="6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37" fontId="56" fillId="0" borderId="25" xfId="60" applyNumberFormat="1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42" xfId="0" applyNumberFormat="1" applyFont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61</xdr:row>
      <xdr:rowOff>142875</xdr:rowOff>
    </xdr:from>
    <xdr:to>
      <xdr:col>17</xdr:col>
      <xdr:colOff>714375</xdr:colOff>
      <xdr:row>61</xdr:row>
      <xdr:rowOff>142875</xdr:rowOff>
    </xdr:to>
    <xdr:sp>
      <xdr:nvSpPr>
        <xdr:cNvPr id="1" name="Line 10"/>
        <xdr:cNvSpPr>
          <a:spLocks/>
        </xdr:cNvSpPr>
      </xdr:nvSpPr>
      <xdr:spPr>
        <a:xfrm>
          <a:off x="12773025" y="109918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123825</xdr:rowOff>
    </xdr:from>
    <xdr:to>
      <xdr:col>7</xdr:col>
      <xdr:colOff>228600</xdr:colOff>
      <xdr:row>13</xdr:row>
      <xdr:rowOff>85725</xdr:rowOff>
    </xdr:to>
    <xdr:sp>
      <xdr:nvSpPr>
        <xdr:cNvPr id="2" name="Conector de seta reta 8"/>
        <xdr:cNvSpPr>
          <a:spLocks/>
        </xdr:cNvSpPr>
      </xdr:nvSpPr>
      <xdr:spPr>
        <a:xfrm flipH="1" flipV="1">
          <a:off x="7372350" y="2143125"/>
          <a:ext cx="952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61</xdr:row>
      <xdr:rowOff>142875</xdr:rowOff>
    </xdr:from>
    <xdr:to>
      <xdr:col>4</xdr:col>
      <xdr:colOff>733425</xdr:colOff>
      <xdr:row>61</xdr:row>
      <xdr:rowOff>142875</xdr:rowOff>
    </xdr:to>
    <xdr:sp>
      <xdr:nvSpPr>
        <xdr:cNvPr id="3" name="Line 10"/>
        <xdr:cNvSpPr>
          <a:spLocks/>
        </xdr:cNvSpPr>
      </xdr:nvSpPr>
      <xdr:spPr>
        <a:xfrm>
          <a:off x="2676525" y="109918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95" zoomScaleNormal="95" zoomScalePageLayoutView="0" workbookViewId="0" topLeftCell="A1">
      <pane ySplit="16" topLeftCell="A17" activePane="bottomLeft" state="frozen"/>
      <selection pane="topLeft" activeCell="A1" sqref="A1"/>
      <selection pane="bottomLeft" activeCell="A18" sqref="A18:A19"/>
    </sheetView>
  </sheetViews>
  <sheetFormatPr defaultColWidth="9.140625" defaultRowHeight="12.75"/>
  <cols>
    <col min="1" max="1" width="8.00390625" style="0" customWidth="1"/>
    <col min="2" max="2" width="30.7109375" style="0" customWidth="1"/>
    <col min="3" max="3" width="12.7109375" style="0" customWidth="1"/>
    <col min="4" max="4" width="13.7109375" style="0" customWidth="1"/>
    <col min="5" max="5" width="14.7109375" style="0" customWidth="1"/>
    <col min="6" max="7" width="13.7109375" style="0" customWidth="1"/>
    <col min="8" max="8" width="8.28125" style="0" customWidth="1"/>
    <col min="9" max="9" width="11.28125" style="0" customWidth="1"/>
    <col min="10" max="10" width="10.57421875" style="0" customWidth="1"/>
    <col min="11" max="11" width="9.421875" style="0" customWidth="1"/>
    <col min="12" max="12" width="11.28125" style="0" customWidth="1"/>
    <col min="13" max="13" width="10.7109375" style="0" customWidth="1"/>
    <col min="14" max="14" width="11.28125" style="0" customWidth="1"/>
    <col min="15" max="15" width="10.00390625" style="0" customWidth="1"/>
    <col min="16" max="16" width="11.421875" style="0" customWidth="1"/>
    <col min="17" max="17" width="8.8515625" style="0" customWidth="1"/>
    <col min="18" max="18" width="10.7109375" style="0" customWidth="1"/>
    <col min="19" max="19" width="10.57421875" style="0" customWidth="1"/>
    <col min="20" max="20" width="11.421875" style="0" customWidth="1"/>
    <col min="21" max="21" width="17.00390625" style="0" customWidth="1"/>
  </cols>
  <sheetData>
    <row r="1" spans="3:14" ht="18">
      <c r="C1" s="190" t="s">
        <v>0</v>
      </c>
      <c r="D1" s="191"/>
      <c r="E1" s="191"/>
      <c r="F1" s="1"/>
      <c r="G1" s="194">
        <v>2019</v>
      </c>
      <c r="H1" s="1"/>
      <c r="I1" s="1"/>
      <c r="J1" s="196" t="s">
        <v>1</v>
      </c>
      <c r="K1" s="197"/>
      <c r="L1" s="198"/>
      <c r="M1" s="197" t="s">
        <v>2</v>
      </c>
      <c r="N1" s="198"/>
    </row>
    <row r="2" spans="2:14" ht="18">
      <c r="B2" s="2"/>
      <c r="C2" s="192"/>
      <c r="D2" s="193"/>
      <c r="E2" s="193"/>
      <c r="F2" s="3"/>
      <c r="G2" s="195"/>
      <c r="H2" s="3"/>
      <c r="I2" s="3"/>
      <c r="J2" s="199" t="s">
        <v>3</v>
      </c>
      <c r="K2" s="200"/>
      <c r="L2" s="201"/>
      <c r="M2" s="199" t="s">
        <v>4</v>
      </c>
      <c r="N2" s="201"/>
    </row>
    <row r="3" spans="2:14" ht="18">
      <c r="B3" s="2"/>
      <c r="C3" s="4" t="s">
        <v>5</v>
      </c>
      <c r="D3" s="5"/>
      <c r="E3" s="5"/>
      <c r="F3" s="5"/>
      <c r="G3" s="5"/>
      <c r="H3" s="5"/>
      <c r="I3" s="5"/>
      <c r="J3" s="5"/>
      <c r="K3" s="5"/>
      <c r="L3" s="6"/>
      <c r="M3" s="178" t="s">
        <v>6</v>
      </c>
      <c r="N3" s="179"/>
    </row>
    <row r="4" spans="2:14" ht="18">
      <c r="B4" s="2"/>
      <c r="C4" s="7" t="s">
        <v>7</v>
      </c>
      <c r="D4" s="3"/>
      <c r="E4" s="3"/>
      <c r="F4" s="3"/>
      <c r="G4" s="3"/>
      <c r="H4" s="3"/>
      <c r="I4" s="3"/>
      <c r="J4" s="8" t="s">
        <v>8</v>
      </c>
      <c r="K4" s="9" t="s">
        <v>9</v>
      </c>
      <c r="L4" s="10"/>
      <c r="M4" s="180" t="s">
        <v>3</v>
      </c>
      <c r="N4" s="181"/>
    </row>
    <row r="5" spans="2:14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20" ht="15" customHeight="1">
      <c r="B6" s="182" t="s">
        <v>10</v>
      </c>
      <c r="C6" s="183"/>
      <c r="D6" s="11">
        <f>G1</f>
        <v>2019</v>
      </c>
      <c r="F6" s="12"/>
      <c r="H6" s="184" t="s">
        <v>11</v>
      </c>
      <c r="I6" s="185"/>
      <c r="J6" s="186"/>
      <c r="L6" s="13" t="s">
        <v>12</v>
      </c>
      <c r="M6" s="14"/>
      <c r="N6" s="14"/>
      <c r="O6" s="14"/>
      <c r="P6" s="15"/>
      <c r="Q6" s="15"/>
      <c r="R6" s="15"/>
      <c r="S6" s="15"/>
      <c r="T6" s="16"/>
    </row>
    <row r="7" spans="2:20" ht="14.25" customHeight="1">
      <c r="B7" s="17" t="s">
        <v>13</v>
      </c>
      <c r="D7" s="18">
        <v>189.59</v>
      </c>
      <c r="E7" s="19"/>
      <c r="H7" s="20" t="s">
        <v>14</v>
      </c>
      <c r="I7" s="187" t="s">
        <v>15</v>
      </c>
      <c r="J7" s="188"/>
      <c r="L7" s="21"/>
      <c r="M7" s="22"/>
      <c r="N7" s="22"/>
      <c r="O7" s="22"/>
      <c r="P7" s="23"/>
      <c r="Q7" s="23"/>
      <c r="R7" s="23"/>
      <c r="S7" s="23"/>
      <c r="T7" s="24"/>
    </row>
    <row r="8" spans="2:20" ht="14.25" customHeight="1">
      <c r="B8" s="25">
        <v>1903.98</v>
      </c>
      <c r="C8" s="26">
        <v>0</v>
      </c>
      <c r="D8" s="27">
        <v>0</v>
      </c>
      <c r="E8" s="19"/>
      <c r="F8" s="28"/>
      <c r="H8" s="29">
        <v>1</v>
      </c>
      <c r="I8" s="30" t="s">
        <v>16</v>
      </c>
      <c r="J8" s="31"/>
      <c r="L8" s="21"/>
      <c r="M8" s="22"/>
      <c r="N8" s="22"/>
      <c r="O8" s="22"/>
      <c r="P8" s="23"/>
      <c r="Q8" s="23"/>
      <c r="R8" s="23"/>
      <c r="S8" s="23"/>
      <c r="T8" s="24"/>
    </row>
    <row r="9" spans="2:20" ht="14.25" customHeight="1">
      <c r="B9" s="25">
        <v>2826.65</v>
      </c>
      <c r="C9" s="26">
        <v>7.5</v>
      </c>
      <c r="D9" s="27">
        <v>142.8</v>
      </c>
      <c r="E9" s="19"/>
      <c r="F9" s="28"/>
      <c r="H9" s="32">
        <v>2</v>
      </c>
      <c r="I9" s="33" t="s">
        <v>17</v>
      </c>
      <c r="J9" s="34"/>
      <c r="L9" s="21"/>
      <c r="M9" s="22"/>
      <c r="N9" s="22"/>
      <c r="O9" s="23"/>
      <c r="P9" s="23"/>
      <c r="Q9" s="23"/>
      <c r="R9" s="23"/>
      <c r="S9" s="23"/>
      <c r="T9" s="24"/>
    </row>
    <row r="10" spans="2:20" ht="14.25" customHeight="1">
      <c r="B10" s="25">
        <v>3751.05</v>
      </c>
      <c r="C10" s="26">
        <v>15</v>
      </c>
      <c r="D10" s="27">
        <v>354.8</v>
      </c>
      <c r="E10" s="19"/>
      <c r="F10" s="28"/>
      <c r="H10" s="35">
        <v>3</v>
      </c>
      <c r="I10" s="36" t="s">
        <v>18</v>
      </c>
      <c r="J10" s="37"/>
      <c r="L10" s="21"/>
      <c r="M10" s="22"/>
      <c r="N10" s="23"/>
      <c r="O10" s="23"/>
      <c r="P10" s="23"/>
      <c r="Q10" s="23"/>
      <c r="R10" s="23"/>
      <c r="S10" s="23"/>
      <c r="T10" s="24"/>
    </row>
    <row r="11" spans="2:20" ht="14.25" customHeight="1">
      <c r="B11" s="25">
        <v>4664.68</v>
      </c>
      <c r="C11" s="26">
        <v>22.5</v>
      </c>
      <c r="D11" s="27">
        <v>636.13</v>
      </c>
      <c r="E11" s="19"/>
      <c r="F11" s="28"/>
      <c r="G11" s="38"/>
      <c r="H11" s="189"/>
      <c r="I11" s="189"/>
      <c r="J11" s="39"/>
      <c r="L11" s="40"/>
      <c r="M11" s="41"/>
      <c r="N11" s="41"/>
      <c r="O11" s="42"/>
      <c r="P11" s="42"/>
      <c r="Q11" s="42"/>
      <c r="R11" s="42"/>
      <c r="S11" s="42"/>
      <c r="T11" s="43"/>
    </row>
    <row r="12" spans="2:21" ht="14.25" customHeight="1">
      <c r="B12" s="25">
        <v>9999999</v>
      </c>
      <c r="C12" s="26">
        <v>27.5</v>
      </c>
      <c r="D12" s="27">
        <v>869.36</v>
      </c>
      <c r="E12" s="19"/>
      <c r="F12" s="28"/>
      <c r="G12" s="44"/>
      <c r="H12" s="26"/>
      <c r="I12" s="45"/>
      <c r="J12" s="2"/>
      <c r="K12" s="2"/>
      <c r="L12" s="2"/>
      <c r="M12" s="2"/>
      <c r="N12" s="2"/>
      <c r="U12" s="46"/>
    </row>
    <row r="13" spans="2:14" ht="14.25" customHeight="1">
      <c r="B13" s="47" t="s">
        <v>19</v>
      </c>
      <c r="C13" s="48">
        <v>5839.45</v>
      </c>
      <c r="D13" s="49">
        <f>TRUNC((C13*0.11),2)</f>
        <v>642.33</v>
      </c>
      <c r="F13" s="28"/>
      <c r="G13" s="19"/>
      <c r="H13" s="50"/>
      <c r="I13" s="45"/>
      <c r="J13" s="2"/>
      <c r="K13" s="2"/>
      <c r="L13" s="2"/>
      <c r="M13" s="2"/>
      <c r="N13" s="2"/>
    </row>
    <row r="14" spans="2:14" ht="12" customHeight="1" thickBot="1">
      <c r="B14" s="2"/>
      <c r="C14" s="2"/>
      <c r="D14" s="2"/>
      <c r="E14" s="2"/>
      <c r="F14" s="169"/>
      <c r="G14" s="169"/>
      <c r="H14" s="169"/>
      <c r="I14" s="2"/>
      <c r="J14" s="2"/>
      <c r="K14" s="2"/>
      <c r="L14" s="2"/>
      <c r="M14" s="2"/>
      <c r="N14" s="2"/>
    </row>
    <row r="15" spans="1:20" ht="12.75" customHeight="1">
      <c r="A15" s="170" t="s">
        <v>20</v>
      </c>
      <c r="B15" s="172" t="s">
        <v>21</v>
      </c>
      <c r="C15" s="172" t="s">
        <v>22</v>
      </c>
      <c r="D15" s="174" t="s">
        <v>23</v>
      </c>
      <c r="E15" s="51" t="s">
        <v>24</v>
      </c>
      <c r="F15" s="172" t="s">
        <v>25</v>
      </c>
      <c r="G15" s="172" t="s">
        <v>26</v>
      </c>
      <c r="H15" s="176" t="s">
        <v>27</v>
      </c>
      <c r="I15" s="52" t="s">
        <v>28</v>
      </c>
      <c r="J15" s="53" t="s">
        <v>29</v>
      </c>
      <c r="K15" s="54" t="s">
        <v>30</v>
      </c>
      <c r="L15" s="55" t="s">
        <v>31</v>
      </c>
      <c r="M15" s="29" t="s">
        <v>30</v>
      </c>
      <c r="N15" s="53" t="s">
        <v>29</v>
      </c>
      <c r="O15" s="29" t="s">
        <v>30</v>
      </c>
      <c r="P15" s="29" t="s">
        <v>32</v>
      </c>
      <c r="Q15" s="56" t="s">
        <v>33</v>
      </c>
      <c r="R15" s="52" t="s">
        <v>34</v>
      </c>
      <c r="S15" s="57" t="s">
        <v>30</v>
      </c>
      <c r="T15" s="58" t="s">
        <v>35</v>
      </c>
    </row>
    <row r="16" spans="1:20" ht="12.75" customHeight="1">
      <c r="A16" s="171"/>
      <c r="B16" s="173"/>
      <c r="C16" s="173"/>
      <c r="D16" s="175"/>
      <c r="E16" s="59" t="s">
        <v>36</v>
      </c>
      <c r="F16" s="173"/>
      <c r="G16" s="173"/>
      <c r="H16" s="177"/>
      <c r="I16" s="60" t="s">
        <v>37</v>
      </c>
      <c r="J16" s="61" t="s">
        <v>38</v>
      </c>
      <c r="K16" s="62" t="s">
        <v>38</v>
      </c>
      <c r="L16" s="63" t="s">
        <v>39</v>
      </c>
      <c r="M16" s="35" t="s">
        <v>39</v>
      </c>
      <c r="N16" s="61" t="s">
        <v>40</v>
      </c>
      <c r="O16" s="35" t="s">
        <v>40</v>
      </c>
      <c r="P16" s="35" t="s">
        <v>41</v>
      </c>
      <c r="Q16" s="64" t="s">
        <v>42</v>
      </c>
      <c r="R16" s="65" t="s">
        <v>43</v>
      </c>
      <c r="S16" s="66" t="s">
        <v>42</v>
      </c>
      <c r="T16" s="67" t="s">
        <v>44</v>
      </c>
    </row>
    <row r="17" spans="1:20" ht="18" customHeight="1">
      <c r="A17" s="166"/>
      <c r="B17" s="167"/>
      <c r="C17" s="167"/>
      <c r="D17" s="168"/>
      <c r="E17" s="68" t="s">
        <v>45</v>
      </c>
      <c r="F17" s="68"/>
      <c r="G17" s="68"/>
      <c r="H17" s="69"/>
      <c r="I17" s="70"/>
      <c r="J17" s="71"/>
      <c r="K17" s="72"/>
      <c r="L17" s="73"/>
      <c r="M17" s="73"/>
      <c r="N17" s="74"/>
      <c r="O17" s="72"/>
      <c r="P17" s="73"/>
      <c r="Q17" s="75"/>
      <c r="R17" s="75"/>
      <c r="S17" s="76"/>
      <c r="T17" s="77"/>
    </row>
    <row r="18" spans="1:22" ht="12.75">
      <c r="A18" s="162" t="s">
        <v>46</v>
      </c>
      <c r="B18" s="164"/>
      <c r="C18" s="160"/>
      <c r="D18" s="78" t="s">
        <v>47</v>
      </c>
      <c r="E18" s="79"/>
      <c r="F18" s="160"/>
      <c r="G18" s="160"/>
      <c r="H18" s="160">
        <v>1</v>
      </c>
      <c r="I18" s="129">
        <v>0</v>
      </c>
      <c r="J18" s="147">
        <f>IF(H18=4,5%,0)</f>
        <v>0</v>
      </c>
      <c r="K18" s="129">
        <f>-TRUNC((I18*J18),2)</f>
        <v>0</v>
      </c>
      <c r="L18" s="161">
        <v>0</v>
      </c>
      <c r="M18" s="129">
        <f>-L18*$D$7</f>
        <v>0</v>
      </c>
      <c r="N18" s="147">
        <f>IF(H18=4,11%,0)</f>
        <v>0</v>
      </c>
      <c r="O18" s="129">
        <f>IF(TRUNC((I18*N18),2)&lt;=$D$13,-TRUNC((I18*N18),2),-$D$13)</f>
        <v>0</v>
      </c>
      <c r="P18" s="129">
        <f>IF(H18&lt;=$H$8,0,I18+M18+O18)</f>
        <v>0</v>
      </c>
      <c r="Q18" s="131">
        <f>IF(P18&lt;=$B$8,$C$8,IF(P18&lt;=$B$9,$C$9,IF(P18&lt;=$B$10,$C$10,IF(P18&lt;=$B$11,$C$11,IF(P18&gt;$B$11,$C$12)))))</f>
        <v>0</v>
      </c>
      <c r="R18" s="129">
        <f>IF(P18&lt;=$B$8,$D$8,IF(P18&lt;=$B$9,$D$9,IF(P18&lt;=$B$10,$D$10,IF(P18&lt;=$B$11,$D$11,IF(P18&gt;$B$11,$D$12)))))</f>
        <v>0</v>
      </c>
      <c r="S18" s="133">
        <f>IF(-TRUNC((P18*Q18/100),2)+R18,-TRUNC((P18*Q18/100),2)+R18,0)</f>
        <v>0</v>
      </c>
      <c r="T18" s="135">
        <f>I18+K18+O18+S18</f>
        <v>0</v>
      </c>
      <c r="U18" s="80"/>
      <c r="V18" s="80"/>
    </row>
    <row r="19" spans="1:22" ht="13.5" thickBot="1">
      <c r="A19" s="149"/>
      <c r="B19" s="165"/>
      <c r="C19" s="149"/>
      <c r="D19" s="81"/>
      <c r="E19" s="82"/>
      <c r="F19" s="149"/>
      <c r="G19" s="149"/>
      <c r="H19" s="149"/>
      <c r="I19" s="130"/>
      <c r="J19" s="143"/>
      <c r="K19" s="130"/>
      <c r="L19" s="146"/>
      <c r="M19" s="130"/>
      <c r="N19" s="143"/>
      <c r="O19" s="130"/>
      <c r="P19" s="130"/>
      <c r="Q19" s="132"/>
      <c r="R19" s="130"/>
      <c r="S19" s="134"/>
      <c r="T19" s="136"/>
      <c r="V19" s="80"/>
    </row>
    <row r="20" spans="1:22" ht="13.5" thickTop="1">
      <c r="A20" s="162" t="s">
        <v>48</v>
      </c>
      <c r="B20" s="164"/>
      <c r="C20" s="160"/>
      <c r="D20" s="78"/>
      <c r="E20" s="79"/>
      <c r="F20" s="160"/>
      <c r="G20" s="160"/>
      <c r="H20" s="160">
        <v>2</v>
      </c>
      <c r="I20" s="129">
        <v>0</v>
      </c>
      <c r="J20" s="147">
        <f>IF(H20=4,5%,0)</f>
        <v>0</v>
      </c>
      <c r="K20" s="129">
        <f>-TRUNC((I20*J20),2)</f>
        <v>0</v>
      </c>
      <c r="L20" s="161">
        <v>0</v>
      </c>
      <c r="M20" s="129">
        <f>-L20*$D$7</f>
        <v>0</v>
      </c>
      <c r="N20" s="147">
        <f>IF(H20=4,11%,0)</f>
        <v>0</v>
      </c>
      <c r="O20" s="129">
        <f>IF(TRUNC((I20*N20),2)&lt;=$D$13,-TRUNC((I20*N20),2),-$D$13)</f>
        <v>0</v>
      </c>
      <c r="P20" s="129">
        <f>IF(H20&lt;=$H$8,0,I20+M20+O20)</f>
        <v>0</v>
      </c>
      <c r="Q20" s="131">
        <f>IF(P20&lt;=$B$8,$C$8,IF(P20&lt;=$B$9,$C$9,IF(P20&lt;=$B$10,$C$10,IF(P20&lt;=$B$11,$C$11,IF(P20&gt;$B$11,$C$12)))))</f>
        <v>0</v>
      </c>
      <c r="R20" s="129">
        <f>IF(P20&lt;=$B$8,$D$8,IF(P20&lt;=$B$9,$D$9,IF(P20&lt;=$B$10,$D$10,IF(P20&lt;=$B$11,$D$11,IF(P20&gt;$B$11,$D$12)))))</f>
        <v>0</v>
      </c>
      <c r="S20" s="133">
        <f>IF(-TRUNC((P20*Q20/100),2)+R20,-TRUNC((P20*Q20/100),2)+R20,0)</f>
        <v>0</v>
      </c>
      <c r="T20" s="135">
        <f>I20+K20+O20+S20</f>
        <v>0</v>
      </c>
      <c r="V20" s="80"/>
    </row>
    <row r="21" spans="1:22" ht="13.5" thickBot="1">
      <c r="A21" s="149"/>
      <c r="B21" s="165"/>
      <c r="C21" s="149"/>
      <c r="D21" s="81"/>
      <c r="E21" s="82"/>
      <c r="F21" s="149"/>
      <c r="G21" s="149"/>
      <c r="H21" s="149"/>
      <c r="I21" s="130"/>
      <c r="J21" s="143"/>
      <c r="K21" s="130"/>
      <c r="L21" s="146"/>
      <c r="M21" s="130"/>
      <c r="N21" s="143"/>
      <c r="O21" s="130"/>
      <c r="P21" s="130"/>
      <c r="Q21" s="132"/>
      <c r="R21" s="130"/>
      <c r="S21" s="134"/>
      <c r="T21" s="136"/>
      <c r="V21" s="80"/>
    </row>
    <row r="22" spans="1:22" ht="13.5" thickTop="1">
      <c r="A22" s="162" t="s">
        <v>49</v>
      </c>
      <c r="B22" s="163"/>
      <c r="C22" s="160"/>
      <c r="D22" s="78"/>
      <c r="E22" s="78"/>
      <c r="F22" s="160"/>
      <c r="G22" s="160"/>
      <c r="H22" s="160">
        <v>3</v>
      </c>
      <c r="I22" s="129">
        <v>0</v>
      </c>
      <c r="J22" s="147">
        <f>IF(H22=4,5%,0)</f>
        <v>0</v>
      </c>
      <c r="K22" s="129">
        <f>-TRUNC((I22*J22),2)</f>
        <v>0</v>
      </c>
      <c r="L22" s="161">
        <v>0</v>
      </c>
      <c r="M22" s="129">
        <f>-L22*$D$7</f>
        <v>0</v>
      </c>
      <c r="N22" s="147">
        <f>IF(H22=4,11%,0)</f>
        <v>0</v>
      </c>
      <c r="O22" s="129">
        <f>IF(TRUNC((I22*N22),2)&lt;=$D$13,-TRUNC((I22*N22),2),-$D$13)</f>
        <v>0</v>
      </c>
      <c r="P22" s="129">
        <f>IF(H22&lt;=$H$8,0,I22+M22+O22)</f>
        <v>0</v>
      </c>
      <c r="Q22" s="131">
        <f>IF(P22&lt;=$B$8,$C$8,IF(P22&lt;=$B$9,$C$9,IF(P22&lt;=$B$10,$C$10,IF(P22&lt;=$B$11,$C$11,IF(P22&gt;$B$11,$C$12)))))</f>
        <v>0</v>
      </c>
      <c r="R22" s="129">
        <f>IF(P22&lt;=$B$8,$D$8,IF(P22&lt;=$B$9,$D$9,IF(P22&lt;=$B$10,$D$10,IF(P22&lt;=$B$11,$D$11,IF(P22&gt;$B$11,$D$12)))))</f>
        <v>0</v>
      </c>
      <c r="S22" s="133">
        <f>IF(-TRUNC((P22*Q22/100),2)+R22,-TRUNC((P22*Q22/100),2)+R22,0)</f>
        <v>0</v>
      </c>
      <c r="T22" s="135">
        <f>I22+K22+O22+S22</f>
        <v>0</v>
      </c>
      <c r="V22" s="80"/>
    </row>
    <row r="23" spans="1:22" ht="13.5" thickBot="1">
      <c r="A23" s="149"/>
      <c r="B23" s="151"/>
      <c r="C23" s="149"/>
      <c r="D23" s="81"/>
      <c r="E23" s="81"/>
      <c r="F23" s="149"/>
      <c r="G23" s="149"/>
      <c r="H23" s="149"/>
      <c r="I23" s="130"/>
      <c r="J23" s="143"/>
      <c r="K23" s="130"/>
      <c r="L23" s="146"/>
      <c r="M23" s="130"/>
      <c r="N23" s="143"/>
      <c r="O23" s="130"/>
      <c r="P23" s="130"/>
      <c r="Q23" s="132"/>
      <c r="R23" s="130"/>
      <c r="S23" s="134"/>
      <c r="T23" s="136"/>
      <c r="V23" s="80"/>
    </row>
    <row r="24" spans="1:22" ht="13.5" thickTop="1">
      <c r="A24" s="162" t="s">
        <v>50</v>
      </c>
      <c r="B24" s="163"/>
      <c r="C24" s="160"/>
      <c r="D24" s="78"/>
      <c r="E24" s="78"/>
      <c r="F24" s="160"/>
      <c r="G24" s="160"/>
      <c r="H24" s="160"/>
      <c r="I24" s="129">
        <v>0</v>
      </c>
      <c r="J24" s="147">
        <f>IF(H24=4,5%,0)</f>
        <v>0</v>
      </c>
      <c r="K24" s="129">
        <f>-TRUNC((I24*J24),2)</f>
        <v>0</v>
      </c>
      <c r="L24" s="161">
        <v>0</v>
      </c>
      <c r="M24" s="129">
        <f>-L24*$D$7</f>
        <v>0</v>
      </c>
      <c r="N24" s="147">
        <f>IF(H24=4,11%,0)</f>
        <v>0</v>
      </c>
      <c r="O24" s="129">
        <f>IF(TRUNC((I24*N24),2)&lt;=$D$13,-TRUNC((I24*N24),2),-$D$13)</f>
        <v>0</v>
      </c>
      <c r="P24" s="129">
        <f>IF(H24&lt;=$H$8,0,I24+M24+O24)</f>
        <v>0</v>
      </c>
      <c r="Q24" s="131">
        <f>IF(P24&lt;=$B$8,$C$8,IF(P24&lt;=$B$9,$C$9,IF(P24&lt;=$B$10,$C$10,IF(P24&lt;=$B$11,$C$11,IF(P24&gt;$B$11,$C$12)))))</f>
        <v>0</v>
      </c>
      <c r="R24" s="129">
        <f>IF(P24&lt;=$B$8,$D$8,IF(P24&lt;=$B$9,$D$9,IF(P24&lt;=$B$10,$D$10,IF(P24&lt;=$B$11,$D$11,IF(P24&gt;$B$11,$D$12)))))</f>
        <v>0</v>
      </c>
      <c r="S24" s="133">
        <f>IF(-TRUNC((P24*Q24/100),2)+R24,-TRUNC((P24*Q24/100),2)+R24,0)</f>
        <v>0</v>
      </c>
      <c r="T24" s="135">
        <f>I24+K24+O24+S24</f>
        <v>0</v>
      </c>
      <c r="V24" s="80"/>
    </row>
    <row r="25" spans="1:22" ht="13.5" thickBot="1">
      <c r="A25" s="149"/>
      <c r="B25" s="151"/>
      <c r="C25" s="149"/>
      <c r="D25" s="81"/>
      <c r="E25" s="81"/>
      <c r="F25" s="149"/>
      <c r="G25" s="149"/>
      <c r="H25" s="149"/>
      <c r="I25" s="130"/>
      <c r="J25" s="143"/>
      <c r="K25" s="130"/>
      <c r="L25" s="146"/>
      <c r="M25" s="130"/>
      <c r="N25" s="143"/>
      <c r="O25" s="130"/>
      <c r="P25" s="130"/>
      <c r="Q25" s="132"/>
      <c r="R25" s="130"/>
      <c r="S25" s="134"/>
      <c r="T25" s="136"/>
      <c r="V25" s="80"/>
    </row>
    <row r="26" spans="1:22" ht="13.5" thickTop="1">
      <c r="A26" s="162" t="s">
        <v>51</v>
      </c>
      <c r="B26" s="163"/>
      <c r="C26" s="160"/>
      <c r="D26" s="78"/>
      <c r="E26" s="78"/>
      <c r="F26" s="160"/>
      <c r="G26" s="160"/>
      <c r="H26" s="160"/>
      <c r="I26" s="129">
        <v>0</v>
      </c>
      <c r="J26" s="147">
        <f>IF(H26=4,5%,0)</f>
        <v>0</v>
      </c>
      <c r="K26" s="129">
        <f>-TRUNC((I26*J26),2)</f>
        <v>0</v>
      </c>
      <c r="L26" s="161">
        <v>0</v>
      </c>
      <c r="M26" s="129">
        <f>-L26*$D$7</f>
        <v>0</v>
      </c>
      <c r="N26" s="147">
        <f>IF(H26=4,11%,0)</f>
        <v>0</v>
      </c>
      <c r="O26" s="129">
        <f>IF(TRUNC((I26*N26),2)&lt;=$D$13,-TRUNC((I26*N26),2),-$D$13)</f>
        <v>0</v>
      </c>
      <c r="P26" s="129">
        <f>IF(H26&lt;=$H$8,0,I26+M26+O26)</f>
        <v>0</v>
      </c>
      <c r="Q26" s="131">
        <f>IF(P26&lt;=$B$8,$C$8,IF(P26&lt;=$B$9,$C$9,IF(P26&lt;=$B$10,$C$10,IF(P26&lt;=$B$11,$C$11,IF(P26&gt;$B$11,$C$12)))))</f>
        <v>0</v>
      </c>
      <c r="R26" s="129">
        <f>IF(P26&lt;=$B$8,$D$8,IF(P26&lt;=$B$9,$D$9,IF(P26&lt;=$B$10,$D$10,IF(P26&lt;=$B$11,$D$11,IF(P26&gt;$B$11,$D$12)))))</f>
        <v>0</v>
      </c>
      <c r="S26" s="133">
        <f>IF(-TRUNC((P26*Q26/100),2)+R26,-TRUNC((P26*Q26/100),2)+R26,0)</f>
        <v>0</v>
      </c>
      <c r="T26" s="135">
        <f>I26+K26+O26+S26</f>
        <v>0</v>
      </c>
      <c r="V26" s="80"/>
    </row>
    <row r="27" spans="1:22" ht="13.5" thickBot="1">
      <c r="A27" s="149"/>
      <c r="B27" s="151"/>
      <c r="C27" s="149"/>
      <c r="D27" s="81"/>
      <c r="E27" s="81"/>
      <c r="F27" s="149"/>
      <c r="G27" s="149"/>
      <c r="H27" s="149"/>
      <c r="I27" s="130"/>
      <c r="J27" s="143"/>
      <c r="K27" s="130"/>
      <c r="L27" s="146"/>
      <c r="M27" s="130"/>
      <c r="N27" s="143"/>
      <c r="O27" s="130"/>
      <c r="P27" s="130"/>
      <c r="Q27" s="132"/>
      <c r="R27" s="130"/>
      <c r="S27" s="134"/>
      <c r="T27" s="136"/>
      <c r="V27" s="80"/>
    </row>
    <row r="28" spans="1:22" ht="13.5" thickTop="1">
      <c r="A28" s="162" t="s">
        <v>52</v>
      </c>
      <c r="B28" s="163"/>
      <c r="C28" s="160"/>
      <c r="D28" s="78"/>
      <c r="E28" s="78"/>
      <c r="F28" s="160"/>
      <c r="G28" s="160"/>
      <c r="H28" s="160"/>
      <c r="I28" s="129">
        <v>0</v>
      </c>
      <c r="J28" s="147">
        <f>IF(H28=4,5%,0)</f>
        <v>0</v>
      </c>
      <c r="K28" s="129">
        <f>-TRUNC((I28*J28),2)</f>
        <v>0</v>
      </c>
      <c r="L28" s="161">
        <v>0</v>
      </c>
      <c r="M28" s="129">
        <f>-L28*$D$7</f>
        <v>0</v>
      </c>
      <c r="N28" s="147">
        <f>IF(H28=4,11%,0)</f>
        <v>0</v>
      </c>
      <c r="O28" s="129">
        <f>IF(TRUNC((I28*N28),2)&lt;=$D$13,-TRUNC((I28*N28),2),-$D$13)</f>
        <v>0</v>
      </c>
      <c r="P28" s="129">
        <f>IF(H28&lt;=$H$8,0,I28+M28+O28)</f>
        <v>0</v>
      </c>
      <c r="Q28" s="131">
        <f>IF(P28&lt;=$B$8,$C$8,IF(P28&lt;=$B$9,$C$9,IF(P28&lt;=$B$10,$C$10,IF(P28&lt;=$B$11,$C$11,IF(P28&gt;$B$11,$C$12)))))</f>
        <v>0</v>
      </c>
      <c r="R28" s="129">
        <f>IF(P28&lt;=$B$8,$D$8,IF(P28&lt;=$B$9,$D$9,IF(P28&lt;=$B$10,$D$10,IF(P28&lt;=$B$11,$D$11,IF(P28&gt;$B$11,$D$12)))))</f>
        <v>0</v>
      </c>
      <c r="S28" s="133">
        <f>IF(-TRUNC((P28*Q28/100),2)+R28,-TRUNC((P28*Q28/100),2)+R28,0)</f>
        <v>0</v>
      </c>
      <c r="T28" s="135">
        <f>I28+K28+O28+S28</f>
        <v>0</v>
      </c>
      <c r="V28" s="80"/>
    </row>
    <row r="29" spans="1:22" ht="13.5" thickBot="1">
      <c r="A29" s="149"/>
      <c r="B29" s="151"/>
      <c r="C29" s="149"/>
      <c r="D29" s="81"/>
      <c r="E29" s="81"/>
      <c r="F29" s="149"/>
      <c r="G29" s="149"/>
      <c r="H29" s="149"/>
      <c r="I29" s="130"/>
      <c r="J29" s="143"/>
      <c r="K29" s="130"/>
      <c r="L29" s="146"/>
      <c r="M29" s="130"/>
      <c r="N29" s="143"/>
      <c r="O29" s="130"/>
      <c r="P29" s="130"/>
      <c r="Q29" s="132"/>
      <c r="R29" s="130"/>
      <c r="S29" s="134"/>
      <c r="T29" s="136"/>
      <c r="V29" s="80"/>
    </row>
    <row r="30" spans="1:22" ht="13.5" thickTop="1">
      <c r="A30" s="162" t="s">
        <v>53</v>
      </c>
      <c r="B30" s="163"/>
      <c r="C30" s="160"/>
      <c r="D30" s="78"/>
      <c r="E30" s="78"/>
      <c r="F30" s="160"/>
      <c r="G30" s="160"/>
      <c r="H30" s="160"/>
      <c r="I30" s="129">
        <v>0</v>
      </c>
      <c r="J30" s="147">
        <f>IF(H30=4,5%,0)</f>
        <v>0</v>
      </c>
      <c r="K30" s="129">
        <f>-TRUNC((I30*J30),2)</f>
        <v>0</v>
      </c>
      <c r="L30" s="161">
        <v>0</v>
      </c>
      <c r="M30" s="129">
        <f>-L30*$D$7</f>
        <v>0</v>
      </c>
      <c r="N30" s="147">
        <f>IF(H30=4,11%,0)</f>
        <v>0</v>
      </c>
      <c r="O30" s="129">
        <f>IF(TRUNC((I30*N30),2)&lt;=$D$13,-TRUNC((I30*N30),2),-$D$13)</f>
        <v>0</v>
      </c>
      <c r="P30" s="129">
        <f>IF(H30&lt;=$H$8,0,I30+M30+O30)</f>
        <v>0</v>
      </c>
      <c r="Q30" s="131">
        <f>IF(P30&lt;=$B$8,$C$8,IF(P30&lt;=$B$9,$C$9,IF(P30&lt;=$B$10,$C$10,IF(P30&lt;=$B$11,$C$11,IF(P30&gt;$B$11,$C$12)))))</f>
        <v>0</v>
      </c>
      <c r="R30" s="129">
        <f>IF(P30&lt;=$B$8,$D$8,IF(P30&lt;=$B$9,$D$9,IF(P30&lt;=$B$10,$D$10,IF(P30&lt;=$B$11,$D$11,IF(P30&gt;$B$11,$D$12)))))</f>
        <v>0</v>
      </c>
      <c r="S30" s="133">
        <f>IF(-TRUNC((P30*Q30/100),2)+R30,-TRUNC((P30*Q30/100),2)+R30,0)</f>
        <v>0</v>
      </c>
      <c r="T30" s="135">
        <f>I30+K30+O30+S30</f>
        <v>0</v>
      </c>
      <c r="V30" s="80"/>
    </row>
    <row r="31" spans="1:22" ht="13.5" thickBot="1">
      <c r="A31" s="149"/>
      <c r="B31" s="151"/>
      <c r="C31" s="149"/>
      <c r="D31" s="81"/>
      <c r="E31" s="81"/>
      <c r="F31" s="149"/>
      <c r="G31" s="149"/>
      <c r="H31" s="149"/>
      <c r="I31" s="130"/>
      <c r="J31" s="143"/>
      <c r="K31" s="130"/>
      <c r="L31" s="146"/>
      <c r="M31" s="130"/>
      <c r="N31" s="143"/>
      <c r="O31" s="130"/>
      <c r="P31" s="130"/>
      <c r="Q31" s="132"/>
      <c r="R31" s="130"/>
      <c r="S31" s="134"/>
      <c r="T31" s="136"/>
      <c r="V31" s="80"/>
    </row>
    <row r="32" spans="1:22" ht="13.5" thickTop="1">
      <c r="A32" s="162" t="s">
        <v>54</v>
      </c>
      <c r="B32" s="163"/>
      <c r="C32" s="160"/>
      <c r="D32" s="78"/>
      <c r="E32" s="78"/>
      <c r="F32" s="160"/>
      <c r="G32" s="160"/>
      <c r="H32" s="160"/>
      <c r="I32" s="129">
        <v>0</v>
      </c>
      <c r="J32" s="147">
        <f>IF(H32=4,5%,0)</f>
        <v>0</v>
      </c>
      <c r="K32" s="129">
        <f>-TRUNC((I32*J32),2)</f>
        <v>0</v>
      </c>
      <c r="L32" s="161">
        <v>0</v>
      </c>
      <c r="M32" s="129">
        <f>-L32*$D$7</f>
        <v>0</v>
      </c>
      <c r="N32" s="147">
        <f>IF(H32=4,11%,0)</f>
        <v>0</v>
      </c>
      <c r="O32" s="129">
        <f>IF(TRUNC((I32*N32),2)&lt;=$D$13,-TRUNC((I32*N32),2),-$D$13)</f>
        <v>0</v>
      </c>
      <c r="P32" s="129">
        <f>IF(H32&lt;=$H$8,0,I32+M32+O32)</f>
        <v>0</v>
      </c>
      <c r="Q32" s="131">
        <f>IF(P32&lt;=$B$8,$C$8,IF(P32&lt;=$B$9,$C$9,IF(P32&lt;=$B$10,$C$10,IF(P32&lt;=$B$11,$C$11,IF(P32&gt;$B$11,$C$12)))))</f>
        <v>0</v>
      </c>
      <c r="R32" s="129">
        <f>IF(P32&lt;=$B$8,$D$8,IF(P32&lt;=$B$9,$D$9,IF(P32&lt;=$B$10,$D$10,IF(P32&lt;=$B$11,$D$11,IF(P32&gt;$B$11,$D$12)))))</f>
        <v>0</v>
      </c>
      <c r="S32" s="133">
        <f>IF(-TRUNC((P32*Q32/100),2)+R32,-TRUNC((P32*Q32/100),2)+R32,0)</f>
        <v>0</v>
      </c>
      <c r="T32" s="135">
        <f>I32+K32+O32+S32</f>
        <v>0</v>
      </c>
      <c r="V32" s="80"/>
    </row>
    <row r="33" spans="1:22" ht="13.5" thickBot="1">
      <c r="A33" s="149"/>
      <c r="B33" s="151"/>
      <c r="C33" s="149"/>
      <c r="D33" s="81"/>
      <c r="E33" s="81"/>
      <c r="F33" s="149"/>
      <c r="G33" s="149"/>
      <c r="H33" s="149"/>
      <c r="I33" s="130"/>
      <c r="J33" s="143"/>
      <c r="K33" s="130"/>
      <c r="L33" s="146"/>
      <c r="M33" s="130"/>
      <c r="N33" s="143"/>
      <c r="O33" s="130"/>
      <c r="P33" s="130"/>
      <c r="Q33" s="132"/>
      <c r="R33" s="130"/>
      <c r="S33" s="134"/>
      <c r="T33" s="136"/>
      <c r="V33" s="80"/>
    </row>
    <row r="34" spans="1:22" ht="13.5" thickTop="1">
      <c r="A34" s="162" t="s">
        <v>55</v>
      </c>
      <c r="B34" s="163"/>
      <c r="C34" s="160"/>
      <c r="D34" s="78"/>
      <c r="E34" s="78"/>
      <c r="F34" s="160"/>
      <c r="G34" s="160"/>
      <c r="H34" s="160"/>
      <c r="I34" s="129">
        <v>0</v>
      </c>
      <c r="J34" s="147">
        <f>IF(H34=4,5%,0)</f>
        <v>0</v>
      </c>
      <c r="K34" s="129">
        <f>-TRUNC((I34*J34),2)</f>
        <v>0</v>
      </c>
      <c r="L34" s="161">
        <v>0</v>
      </c>
      <c r="M34" s="129">
        <f>-L34*$D$7</f>
        <v>0</v>
      </c>
      <c r="N34" s="147">
        <f>IF(H34=4,11%,0)</f>
        <v>0</v>
      </c>
      <c r="O34" s="129">
        <f>IF(TRUNC((I34*N34),2)&lt;=$D$13,-TRUNC((I34*N34),2),-$D$13)</f>
        <v>0</v>
      </c>
      <c r="P34" s="129">
        <f>IF(H34&lt;=$H$8,0,I34+M34+O34)</f>
        <v>0</v>
      </c>
      <c r="Q34" s="131">
        <f>IF(P34&lt;=$B$8,$C$8,IF(P34&lt;=$B$9,$C$9,IF(P34&lt;=$B$10,$C$10,IF(P34&lt;=$B$11,$C$11,IF(P34&gt;$B$11,$C$12)))))</f>
        <v>0</v>
      </c>
      <c r="R34" s="129">
        <f>IF(P34&lt;=$B$8,$D$8,IF(P34&lt;=$B$9,$D$9,IF(P34&lt;=$B$10,$D$10,IF(P34&lt;=$B$11,$D$11,IF(P34&gt;$B$11,$D$12)))))</f>
        <v>0</v>
      </c>
      <c r="S34" s="133">
        <f>IF(-TRUNC((P34*Q34/100),2)+R34,-TRUNC((P34*Q34/100),2)+R34,0)</f>
        <v>0</v>
      </c>
      <c r="T34" s="135">
        <f>I34+K34+O34+S34</f>
        <v>0</v>
      </c>
      <c r="V34" s="80"/>
    </row>
    <row r="35" spans="1:22" ht="13.5" thickBot="1">
      <c r="A35" s="149"/>
      <c r="B35" s="151"/>
      <c r="C35" s="149"/>
      <c r="D35" s="81"/>
      <c r="E35" s="81"/>
      <c r="F35" s="149"/>
      <c r="G35" s="149"/>
      <c r="H35" s="149"/>
      <c r="I35" s="130"/>
      <c r="J35" s="143"/>
      <c r="K35" s="130"/>
      <c r="L35" s="146"/>
      <c r="M35" s="130"/>
      <c r="N35" s="143"/>
      <c r="O35" s="130"/>
      <c r="P35" s="130"/>
      <c r="Q35" s="132"/>
      <c r="R35" s="130"/>
      <c r="S35" s="134"/>
      <c r="T35" s="136"/>
      <c r="V35" s="80"/>
    </row>
    <row r="36" spans="1:22" ht="13.5" thickTop="1">
      <c r="A36" s="162" t="s">
        <v>56</v>
      </c>
      <c r="B36" s="163"/>
      <c r="C36" s="160"/>
      <c r="D36" s="78"/>
      <c r="E36" s="78"/>
      <c r="F36" s="160"/>
      <c r="G36" s="160"/>
      <c r="H36" s="160"/>
      <c r="I36" s="129">
        <v>0</v>
      </c>
      <c r="J36" s="147">
        <f>IF(H36=4,5%,0)</f>
        <v>0</v>
      </c>
      <c r="K36" s="129">
        <f>-TRUNC((I36*J36),2)</f>
        <v>0</v>
      </c>
      <c r="L36" s="161">
        <v>0</v>
      </c>
      <c r="M36" s="129">
        <f>-L36*$D$7</f>
        <v>0</v>
      </c>
      <c r="N36" s="147">
        <f>IF(H36=4,11%,0)</f>
        <v>0</v>
      </c>
      <c r="O36" s="129">
        <f>IF(TRUNC((I36*N36),2)&lt;=$D$13,-TRUNC((I36*N36),2),-$D$13)</f>
        <v>0</v>
      </c>
      <c r="P36" s="129">
        <f>IF(H36&lt;=$H$8,0,I36+M36+O36)</f>
        <v>0</v>
      </c>
      <c r="Q36" s="131">
        <f>IF(P36&lt;=$B$8,$C$8,IF(P36&lt;=$B$9,$C$9,IF(P36&lt;=$B$10,$C$10,IF(P36&lt;=$B$11,$C$11,IF(P36&gt;$B$11,$C$12)))))</f>
        <v>0</v>
      </c>
      <c r="R36" s="129">
        <f>IF(P36&lt;=$B$8,$D$8,IF(P36&lt;=$B$9,$D$9,IF(P36&lt;=$B$10,$D$10,IF(P36&lt;=$B$11,$D$11,IF(P36&gt;$B$11,$D$12)))))</f>
        <v>0</v>
      </c>
      <c r="S36" s="133">
        <f>IF(-TRUNC((P36*Q36/100),2)+R36,-TRUNC((P36*Q36/100),2)+R36,0)</f>
        <v>0</v>
      </c>
      <c r="T36" s="135">
        <f>I36+K36+O36+S36</f>
        <v>0</v>
      </c>
      <c r="V36" s="80"/>
    </row>
    <row r="37" spans="1:22" ht="13.5" thickBot="1">
      <c r="A37" s="149"/>
      <c r="B37" s="151"/>
      <c r="C37" s="149"/>
      <c r="D37" s="81"/>
      <c r="E37" s="81"/>
      <c r="F37" s="149"/>
      <c r="G37" s="149"/>
      <c r="H37" s="149"/>
      <c r="I37" s="130"/>
      <c r="J37" s="143"/>
      <c r="K37" s="130"/>
      <c r="L37" s="146"/>
      <c r="M37" s="130"/>
      <c r="N37" s="143"/>
      <c r="O37" s="130"/>
      <c r="P37" s="130"/>
      <c r="Q37" s="132"/>
      <c r="R37" s="130"/>
      <c r="S37" s="134"/>
      <c r="T37" s="136"/>
      <c r="V37" s="80"/>
    </row>
    <row r="38" spans="1:22" ht="13.5" thickTop="1">
      <c r="A38" s="162" t="s">
        <v>57</v>
      </c>
      <c r="B38" s="163"/>
      <c r="C38" s="160"/>
      <c r="D38" s="78"/>
      <c r="E38" s="78"/>
      <c r="F38" s="160"/>
      <c r="G38" s="160"/>
      <c r="H38" s="160"/>
      <c r="I38" s="129">
        <v>0</v>
      </c>
      <c r="J38" s="147">
        <f>IF(H38=4,5%,0)</f>
        <v>0</v>
      </c>
      <c r="K38" s="129">
        <f>-TRUNC((I38*J38),2)</f>
        <v>0</v>
      </c>
      <c r="L38" s="161">
        <v>0</v>
      </c>
      <c r="M38" s="129">
        <f>-L38*$D$7</f>
        <v>0</v>
      </c>
      <c r="N38" s="147">
        <f>IF(H38=4,11%,0)</f>
        <v>0</v>
      </c>
      <c r="O38" s="129">
        <f>IF(TRUNC((I38*N38),2)&lt;=$D$13,-TRUNC((I38*N38),2),-$D$13)</f>
        <v>0</v>
      </c>
      <c r="P38" s="129">
        <f>IF(H38&lt;=$H$8,0,I38+M38+O38)</f>
        <v>0</v>
      </c>
      <c r="Q38" s="131">
        <f>IF(P38&lt;=$B$8,$C$8,IF(P38&lt;=$B$9,$C$9,IF(P38&lt;=$B$10,$C$10,IF(P38&lt;=$B$11,$C$11,IF(P38&gt;$B$11,$C$12)))))</f>
        <v>0</v>
      </c>
      <c r="R38" s="129">
        <f>IF(P38&lt;=$B$8,$D$8,IF(P38&lt;=$B$9,$D$9,IF(P38&lt;=$B$10,$D$10,IF(P38&lt;=$B$11,$D$11,IF(P38&gt;$B$11,$D$12)))))</f>
        <v>0</v>
      </c>
      <c r="S38" s="133">
        <f>IF(-TRUNC((P38*Q38/100),2)+R38,-TRUNC((P38*Q38/100),2)+R38,0)</f>
        <v>0</v>
      </c>
      <c r="T38" s="135">
        <f>I38+K38+O38+S38</f>
        <v>0</v>
      </c>
      <c r="V38" s="80"/>
    </row>
    <row r="39" spans="1:22" ht="13.5" thickBot="1">
      <c r="A39" s="149"/>
      <c r="B39" s="151"/>
      <c r="C39" s="149"/>
      <c r="D39" s="81"/>
      <c r="E39" s="81"/>
      <c r="F39" s="149"/>
      <c r="G39" s="149"/>
      <c r="H39" s="149"/>
      <c r="I39" s="130"/>
      <c r="J39" s="143"/>
      <c r="K39" s="130"/>
      <c r="L39" s="146"/>
      <c r="M39" s="130"/>
      <c r="N39" s="143"/>
      <c r="O39" s="130"/>
      <c r="P39" s="130"/>
      <c r="Q39" s="132"/>
      <c r="R39" s="130"/>
      <c r="S39" s="134"/>
      <c r="T39" s="136"/>
      <c r="V39" s="80"/>
    </row>
    <row r="40" spans="1:22" ht="13.5" thickTop="1">
      <c r="A40" s="162" t="s">
        <v>58</v>
      </c>
      <c r="B40" s="163"/>
      <c r="C40" s="160"/>
      <c r="D40" s="78"/>
      <c r="E40" s="78"/>
      <c r="F40" s="160"/>
      <c r="G40" s="160"/>
      <c r="H40" s="160"/>
      <c r="I40" s="129">
        <v>0</v>
      </c>
      <c r="J40" s="147">
        <f>IF(H40=4,5%,0)</f>
        <v>0</v>
      </c>
      <c r="K40" s="129">
        <f>-TRUNC((I40*J40),2)</f>
        <v>0</v>
      </c>
      <c r="L40" s="161">
        <v>0</v>
      </c>
      <c r="M40" s="129">
        <f>-L40*$D$7</f>
        <v>0</v>
      </c>
      <c r="N40" s="147">
        <f>IF(H40=4,11%,0)</f>
        <v>0</v>
      </c>
      <c r="O40" s="129">
        <f>IF(TRUNC((I40*N40),2)&lt;=$D$13,-TRUNC((I40*N40),2),-$D$13)</f>
        <v>0</v>
      </c>
      <c r="P40" s="129">
        <f>IF(H40&lt;=$H$8,0,I40+M40+O40)</f>
        <v>0</v>
      </c>
      <c r="Q40" s="131">
        <f>IF(P40&lt;=$B$8,$C$8,IF(P40&lt;=$B$9,$C$9,IF(P40&lt;=$B$10,$C$10,IF(P40&lt;=$B$11,$C$11,IF(P40&gt;$B$11,$C$12)))))</f>
        <v>0</v>
      </c>
      <c r="R40" s="129">
        <f>IF(P40&lt;=$B$8,$D$8,IF(P40&lt;=$B$9,$D$9,IF(P40&lt;=$B$10,$D$10,IF(P40&lt;=$B$11,$D$11,IF(P40&gt;$B$11,$D$12)))))</f>
        <v>0</v>
      </c>
      <c r="S40" s="133">
        <f>IF(-TRUNC((P40*Q40/100),2)+R40,-TRUNC((P40*Q40/100),2)+R40,0)</f>
        <v>0</v>
      </c>
      <c r="T40" s="135">
        <f>I40+K40+O40+S40</f>
        <v>0</v>
      </c>
      <c r="V40" s="80"/>
    </row>
    <row r="41" spans="1:22" ht="13.5" thickBot="1">
      <c r="A41" s="149"/>
      <c r="B41" s="151"/>
      <c r="C41" s="149"/>
      <c r="D41" s="81"/>
      <c r="E41" s="81"/>
      <c r="F41" s="149"/>
      <c r="G41" s="149"/>
      <c r="H41" s="149"/>
      <c r="I41" s="130"/>
      <c r="J41" s="143"/>
      <c r="K41" s="130"/>
      <c r="L41" s="146"/>
      <c r="M41" s="130"/>
      <c r="N41" s="143"/>
      <c r="O41" s="130"/>
      <c r="P41" s="130"/>
      <c r="Q41" s="132"/>
      <c r="R41" s="130"/>
      <c r="S41" s="134"/>
      <c r="T41" s="136"/>
      <c r="V41" s="80"/>
    </row>
    <row r="42" spans="1:22" ht="13.5" thickTop="1">
      <c r="A42" s="162" t="s">
        <v>59</v>
      </c>
      <c r="B42" s="163"/>
      <c r="C42" s="160"/>
      <c r="D42" s="78"/>
      <c r="E42" s="78"/>
      <c r="F42" s="160"/>
      <c r="G42" s="160"/>
      <c r="H42" s="160"/>
      <c r="I42" s="129">
        <v>0</v>
      </c>
      <c r="J42" s="147">
        <f>IF(H42=4,5%,0)</f>
        <v>0</v>
      </c>
      <c r="K42" s="129">
        <f>-TRUNC((I42*J42),2)</f>
        <v>0</v>
      </c>
      <c r="L42" s="161">
        <v>0</v>
      </c>
      <c r="M42" s="129">
        <f>-L42*$D$7</f>
        <v>0</v>
      </c>
      <c r="N42" s="147">
        <f>IF(H42=4,11%,0)</f>
        <v>0</v>
      </c>
      <c r="O42" s="129">
        <f>IF(TRUNC((I42*N42),2)&lt;=$D$13,-TRUNC((I42*N42),2),-$D$13)</f>
        <v>0</v>
      </c>
      <c r="P42" s="129">
        <f>IF(H42&lt;=$H$8,0,I42+M42+O42)</f>
        <v>0</v>
      </c>
      <c r="Q42" s="131">
        <f>IF(P42&lt;=$B$8,$C$8,IF(P42&lt;=$B$9,$C$9,IF(P42&lt;=$B$10,$C$10,IF(P42&lt;=$B$11,$C$11,IF(P42&gt;$B$11,$C$12)))))</f>
        <v>0</v>
      </c>
      <c r="R42" s="129">
        <f>IF(P42&lt;=$B$8,$D$8,IF(P42&lt;=$B$9,$D$9,IF(P42&lt;=$B$10,$D$10,IF(P42&lt;=$B$11,$D$11,IF(P42&gt;$B$11,$D$12)))))</f>
        <v>0</v>
      </c>
      <c r="S42" s="133">
        <f>IF(-TRUNC((P42*Q42/100),2)+R42,-TRUNC((P42*Q42/100),2)+R42,0)</f>
        <v>0</v>
      </c>
      <c r="T42" s="135">
        <f>I42+K42+O42+S42</f>
        <v>0</v>
      </c>
      <c r="V42" s="80"/>
    </row>
    <row r="43" spans="1:22" ht="13.5" thickBot="1">
      <c r="A43" s="149"/>
      <c r="B43" s="151"/>
      <c r="C43" s="149"/>
      <c r="D43" s="81"/>
      <c r="E43" s="81"/>
      <c r="F43" s="149"/>
      <c r="G43" s="149"/>
      <c r="H43" s="149"/>
      <c r="I43" s="130"/>
      <c r="J43" s="143"/>
      <c r="K43" s="130"/>
      <c r="L43" s="146"/>
      <c r="M43" s="130"/>
      <c r="N43" s="143"/>
      <c r="O43" s="130"/>
      <c r="P43" s="130"/>
      <c r="Q43" s="132"/>
      <c r="R43" s="130"/>
      <c r="S43" s="134"/>
      <c r="T43" s="136"/>
      <c r="V43" s="80"/>
    </row>
    <row r="44" spans="1:22" ht="13.5" thickTop="1">
      <c r="A44" s="162" t="s">
        <v>60</v>
      </c>
      <c r="B44" s="163"/>
      <c r="C44" s="160"/>
      <c r="D44" s="78"/>
      <c r="E44" s="78"/>
      <c r="F44" s="160"/>
      <c r="G44" s="160"/>
      <c r="H44" s="160"/>
      <c r="I44" s="129">
        <v>0</v>
      </c>
      <c r="J44" s="147">
        <f>IF(H44=4,5%,0)</f>
        <v>0</v>
      </c>
      <c r="K44" s="129">
        <f>-TRUNC((I44*J44),2)</f>
        <v>0</v>
      </c>
      <c r="L44" s="161">
        <v>0</v>
      </c>
      <c r="M44" s="129">
        <f>-L44*$D$7</f>
        <v>0</v>
      </c>
      <c r="N44" s="147">
        <f>IF(H44=4,11%,0)</f>
        <v>0</v>
      </c>
      <c r="O44" s="129">
        <f>IF(TRUNC((I44*N44),2)&lt;=$D$13,-TRUNC((I44*N44),2),-$D$13)</f>
        <v>0</v>
      </c>
      <c r="P44" s="129">
        <f>IF(H44&lt;=$H$8,0,I44+M44+O44)</f>
        <v>0</v>
      </c>
      <c r="Q44" s="131">
        <f>IF(P44&lt;=$B$8,$C$8,IF(P44&lt;=$B$9,$C$9,IF(P44&lt;=$B$10,$C$10,IF(P44&lt;=$B$11,$C$11,IF(P44&gt;$B$11,$C$12)))))</f>
        <v>0</v>
      </c>
      <c r="R44" s="129">
        <f>IF(P44&lt;=$B$8,$D$8,IF(P44&lt;=$B$9,$D$9,IF(P44&lt;=$B$10,$D$10,IF(P44&lt;=$B$11,$D$11,IF(P44&gt;$B$11,$D$12)))))</f>
        <v>0</v>
      </c>
      <c r="S44" s="133">
        <f>IF(-TRUNC((P44*Q44/100),2)+R44,-TRUNC((P44*Q44/100),2)+R44,0)</f>
        <v>0</v>
      </c>
      <c r="T44" s="135">
        <f>I44+K44+O44+S44</f>
        <v>0</v>
      </c>
      <c r="V44" s="80"/>
    </row>
    <row r="45" spans="1:22" ht="13.5" thickBot="1">
      <c r="A45" s="149"/>
      <c r="B45" s="151"/>
      <c r="C45" s="149"/>
      <c r="D45" s="81"/>
      <c r="E45" s="81"/>
      <c r="F45" s="149"/>
      <c r="G45" s="149"/>
      <c r="H45" s="149"/>
      <c r="I45" s="130"/>
      <c r="J45" s="143"/>
      <c r="K45" s="130"/>
      <c r="L45" s="146"/>
      <c r="M45" s="130"/>
      <c r="N45" s="143"/>
      <c r="O45" s="130"/>
      <c r="P45" s="130"/>
      <c r="Q45" s="132"/>
      <c r="R45" s="130"/>
      <c r="S45" s="134"/>
      <c r="T45" s="136"/>
      <c r="V45" s="80"/>
    </row>
    <row r="46" spans="1:22" ht="13.5" thickTop="1">
      <c r="A46" s="148" t="s">
        <v>61</v>
      </c>
      <c r="B46" s="163"/>
      <c r="C46" s="160"/>
      <c r="D46" s="78"/>
      <c r="E46" s="78"/>
      <c r="F46" s="160"/>
      <c r="G46" s="160"/>
      <c r="H46" s="160"/>
      <c r="I46" s="129">
        <v>0</v>
      </c>
      <c r="J46" s="147">
        <f>IF(H46=4,5%,0)</f>
        <v>0</v>
      </c>
      <c r="K46" s="129">
        <f>-TRUNC((I46*J46),2)</f>
        <v>0</v>
      </c>
      <c r="L46" s="161">
        <v>0</v>
      </c>
      <c r="M46" s="129">
        <f>-L46*$D$7</f>
        <v>0</v>
      </c>
      <c r="N46" s="147">
        <f>IF(H46=4,11%,0)</f>
        <v>0</v>
      </c>
      <c r="O46" s="129">
        <f>IF(TRUNC((I46*N46),2)&lt;=$D$13,-TRUNC((I46*N46),2),-$D$13)</f>
        <v>0</v>
      </c>
      <c r="P46" s="129">
        <f>IF(H46&lt;=$H$8,0,I46+M46+O46)</f>
        <v>0</v>
      </c>
      <c r="Q46" s="131">
        <f>IF(P46&lt;=$B$8,$C$8,IF(P46&lt;=$B$9,$C$9,IF(P46&lt;=$B$10,$C$10,IF(P46&lt;=$B$11,$C$11,IF(P46&gt;$B$11,$C$12)))))</f>
        <v>0</v>
      </c>
      <c r="R46" s="129">
        <f>IF(P46&lt;=$B$8,$D$8,IF(P46&lt;=$B$9,$D$9,IF(P46&lt;=$B$10,$D$10,IF(P46&lt;=$B$11,$D$11,IF(P46&gt;$B$11,$D$12)))))</f>
        <v>0</v>
      </c>
      <c r="S46" s="133">
        <f>IF(-TRUNC((P46*Q46/100),2)+R46,-TRUNC((P46*Q46/100),2)+R46,0)</f>
        <v>0</v>
      </c>
      <c r="T46" s="135">
        <f>I46+K46+O46+S46</f>
        <v>0</v>
      </c>
      <c r="V46" s="80"/>
    </row>
    <row r="47" spans="1:22" ht="13.5" thickBot="1">
      <c r="A47" s="157"/>
      <c r="B47" s="151"/>
      <c r="C47" s="149"/>
      <c r="D47" s="81"/>
      <c r="E47" s="81"/>
      <c r="F47" s="149"/>
      <c r="G47" s="149"/>
      <c r="H47" s="149"/>
      <c r="I47" s="130"/>
      <c r="J47" s="143"/>
      <c r="K47" s="130"/>
      <c r="L47" s="146"/>
      <c r="M47" s="130"/>
      <c r="N47" s="143"/>
      <c r="O47" s="130"/>
      <c r="P47" s="130"/>
      <c r="Q47" s="132"/>
      <c r="R47" s="130"/>
      <c r="S47" s="134"/>
      <c r="T47" s="136"/>
      <c r="V47" s="80"/>
    </row>
    <row r="48" spans="1:22" ht="13.5" thickTop="1">
      <c r="A48" s="162" t="s">
        <v>62</v>
      </c>
      <c r="B48" s="163"/>
      <c r="C48" s="160"/>
      <c r="D48" s="78"/>
      <c r="E48" s="78"/>
      <c r="F48" s="160"/>
      <c r="G48" s="160"/>
      <c r="H48" s="160"/>
      <c r="I48" s="129">
        <v>0</v>
      </c>
      <c r="J48" s="147">
        <f>IF(H48=4,5%,0)</f>
        <v>0</v>
      </c>
      <c r="K48" s="129">
        <f>-TRUNC((I48*J48),2)</f>
        <v>0</v>
      </c>
      <c r="L48" s="161">
        <v>0</v>
      </c>
      <c r="M48" s="129">
        <f>-L48*$D$7</f>
        <v>0</v>
      </c>
      <c r="N48" s="147">
        <f>IF(H48=4,11%,0)</f>
        <v>0</v>
      </c>
      <c r="O48" s="129">
        <f>IF(TRUNC((I48*N48),2)&lt;=$D$13,-TRUNC((I48*N48),2),-$D$13)</f>
        <v>0</v>
      </c>
      <c r="P48" s="129">
        <f>IF(H48&lt;=$H$8,0,I48+M48+O48)</f>
        <v>0</v>
      </c>
      <c r="Q48" s="131">
        <f>IF(P48&lt;=$B$8,$C$8,IF(P48&lt;=$B$9,$C$9,IF(P48&lt;=$B$10,$C$10,IF(P48&lt;=$B$11,$C$11,IF(P48&gt;$B$11,$C$12)))))</f>
        <v>0</v>
      </c>
      <c r="R48" s="129">
        <f>IF(P48&lt;=$B$8,$D$8,IF(P48&lt;=$B$9,$D$9,IF(P48&lt;=$B$10,$D$10,IF(P48&lt;=$B$11,$D$11,IF(P48&gt;$B$11,$D$12)))))</f>
        <v>0</v>
      </c>
      <c r="S48" s="133">
        <f>IF(-TRUNC((P48*Q48/100),2)+R48,-TRUNC((P48*Q48/100),2)+R48,0)</f>
        <v>0</v>
      </c>
      <c r="T48" s="135">
        <f>I48+K48+O48+S48</f>
        <v>0</v>
      </c>
      <c r="V48" s="80"/>
    </row>
    <row r="49" spans="1:22" ht="13.5" thickBot="1">
      <c r="A49" s="149"/>
      <c r="B49" s="151"/>
      <c r="C49" s="149"/>
      <c r="D49" s="81"/>
      <c r="E49" s="81"/>
      <c r="F49" s="149"/>
      <c r="G49" s="149"/>
      <c r="H49" s="149"/>
      <c r="I49" s="130"/>
      <c r="J49" s="143"/>
      <c r="K49" s="130"/>
      <c r="L49" s="146"/>
      <c r="M49" s="130"/>
      <c r="N49" s="143"/>
      <c r="O49" s="130"/>
      <c r="P49" s="130"/>
      <c r="Q49" s="132"/>
      <c r="R49" s="130"/>
      <c r="S49" s="134"/>
      <c r="T49" s="136"/>
      <c r="V49" s="80"/>
    </row>
    <row r="50" spans="1:22" ht="13.5" thickTop="1">
      <c r="A50" s="148" t="s">
        <v>63</v>
      </c>
      <c r="B50" s="150"/>
      <c r="C50" s="152"/>
      <c r="D50" s="78"/>
      <c r="E50" s="78"/>
      <c r="F50" s="160"/>
      <c r="G50" s="160"/>
      <c r="H50" s="152"/>
      <c r="I50" s="129">
        <v>0</v>
      </c>
      <c r="J50" s="142">
        <f>IF(H50=4,5%,0)</f>
        <v>0</v>
      </c>
      <c r="K50" s="129">
        <f>-TRUNC((I50*J50),2)</f>
        <v>0</v>
      </c>
      <c r="L50" s="145">
        <v>0</v>
      </c>
      <c r="M50" s="129">
        <f>-L50*$D$7</f>
        <v>0</v>
      </c>
      <c r="N50" s="142">
        <f>IF(H50=4,11%,0)</f>
        <v>0</v>
      </c>
      <c r="O50" s="129">
        <f>IF(TRUNC((I50*N50),2)&lt;=$D$13,-TRUNC((I50*N50),2),-$D$13)</f>
        <v>0</v>
      </c>
      <c r="P50" s="129">
        <f>IF(H50&lt;=$H$8,0,I50+M50+O50)</f>
        <v>0</v>
      </c>
      <c r="Q50" s="155">
        <f>IF(P50&lt;=$B$8,$C$8,IF(P50&lt;=$B$9,$C$9,IF(P50&lt;=$B$10,$C$10,IF(P50&lt;=$B$11,$C$11,IF(P50&gt;$B$11,$C$12)))))</f>
        <v>0</v>
      </c>
      <c r="R50" s="129">
        <f>IF(P50&lt;=$B$8,$D$8,IF(P50&lt;=$B$9,$D$9,IF(P50&lt;=$B$10,$D$10,IF(P50&lt;=$B$11,$D$11,IF(P50&gt;$B$11,$D$12)))))</f>
        <v>0</v>
      </c>
      <c r="S50" s="133">
        <f>IF(-TRUNC((P50*Q50/100),2)+R50,-TRUNC((P50*Q50/100),2)+R50,0)</f>
        <v>0</v>
      </c>
      <c r="T50" s="135">
        <f>I50+K50+O50+S50</f>
        <v>0</v>
      </c>
      <c r="V50" s="80"/>
    </row>
    <row r="51" spans="1:22" ht="13.5" thickBot="1">
      <c r="A51" s="157"/>
      <c r="B51" s="158"/>
      <c r="C51" s="159"/>
      <c r="D51" s="81"/>
      <c r="E51" s="81"/>
      <c r="F51" s="149"/>
      <c r="G51" s="149"/>
      <c r="H51" s="159"/>
      <c r="I51" s="130"/>
      <c r="J51" s="154"/>
      <c r="K51" s="130"/>
      <c r="L51" s="153"/>
      <c r="M51" s="130"/>
      <c r="N51" s="154"/>
      <c r="O51" s="130"/>
      <c r="P51" s="130"/>
      <c r="Q51" s="156"/>
      <c r="R51" s="130"/>
      <c r="S51" s="134"/>
      <c r="T51" s="136"/>
      <c r="V51" s="80"/>
    </row>
    <row r="52" spans="1:22" ht="13.5" thickTop="1">
      <c r="A52" s="148" t="s">
        <v>64</v>
      </c>
      <c r="B52" s="150"/>
      <c r="C52" s="152"/>
      <c r="D52" s="83"/>
      <c r="E52" s="83"/>
      <c r="F52" s="152"/>
      <c r="G52" s="152"/>
      <c r="H52" s="152"/>
      <c r="I52" s="144">
        <v>0</v>
      </c>
      <c r="J52" s="142">
        <f>IF(H52=4,5%,0)</f>
        <v>0</v>
      </c>
      <c r="K52" s="144">
        <f>-TRUNC((I52*J52),2)</f>
        <v>0</v>
      </c>
      <c r="L52" s="145">
        <v>0</v>
      </c>
      <c r="M52" s="129">
        <f>-L52*$D$7</f>
        <v>0</v>
      </c>
      <c r="N52" s="147">
        <f>IF(H52=4,11%,0)</f>
        <v>0</v>
      </c>
      <c r="O52" s="129">
        <f>IF(TRUNC((I52*N52),2)&lt;=$D$13,-TRUNC((I52*N52),2),-$D$13)</f>
        <v>0</v>
      </c>
      <c r="P52" s="129">
        <f>IF(H52&lt;=$H$8,0,I52+M52+O52)</f>
        <v>0</v>
      </c>
      <c r="Q52" s="131">
        <f>IF(P52&lt;=$B$8,$C$8,IF(P52&lt;=$B$9,$C$9,IF(P52&lt;=$B$10,$C$10,IF(P52&lt;=$B$11,$C$11,IF(P52&gt;$B$11,$C$12)))))</f>
        <v>0</v>
      </c>
      <c r="R52" s="129">
        <f>IF(P52&lt;=$B$8,$D$8,IF(P52&lt;=$B$9,$D$9,IF(P52&lt;=$B$10,$D$10,IF(P52&lt;=$B$11,$D$11,IF(P52&gt;$B$11,$D$12)))))</f>
        <v>0</v>
      </c>
      <c r="S52" s="133">
        <f>IF(-TRUNC((P52*Q52/100),2)+R52,-TRUNC((P52*Q52/100),2)+R52,0)</f>
        <v>0</v>
      </c>
      <c r="T52" s="135">
        <f>I52+K52+O52+S52</f>
        <v>0</v>
      </c>
      <c r="V52" s="80"/>
    </row>
    <row r="53" spans="1:22" ht="13.5" thickBot="1">
      <c r="A53" s="149"/>
      <c r="B53" s="151"/>
      <c r="C53" s="149"/>
      <c r="D53" s="81"/>
      <c r="E53" s="81"/>
      <c r="F53" s="149"/>
      <c r="G53" s="149"/>
      <c r="H53" s="149"/>
      <c r="I53" s="130"/>
      <c r="J53" s="143"/>
      <c r="K53" s="130"/>
      <c r="L53" s="146"/>
      <c r="M53" s="130"/>
      <c r="N53" s="143"/>
      <c r="O53" s="130"/>
      <c r="P53" s="130"/>
      <c r="Q53" s="132"/>
      <c r="R53" s="130"/>
      <c r="S53" s="134"/>
      <c r="T53" s="136"/>
      <c r="V53" s="80"/>
    </row>
    <row r="54" spans="1:20" ht="18" customHeight="1" thickBot="1" thickTop="1">
      <c r="A54" s="137" t="s">
        <v>65</v>
      </c>
      <c r="B54" s="138"/>
      <c r="C54" s="138"/>
      <c r="D54" s="139"/>
      <c r="E54" s="140" t="s">
        <v>66</v>
      </c>
      <c r="F54" s="141"/>
      <c r="G54" s="84"/>
      <c r="H54" s="85"/>
      <c r="I54" s="86">
        <f>SUM(I17:I53)</f>
        <v>0</v>
      </c>
      <c r="J54" s="87"/>
      <c r="K54" s="86">
        <f>SUM(K17:K53)</f>
        <v>0</v>
      </c>
      <c r="L54" s="86"/>
      <c r="M54" s="88">
        <f>SUM(M17:M53)</f>
        <v>0</v>
      </c>
      <c r="N54" s="89"/>
      <c r="O54" s="88">
        <f>SUM(O17:O53)</f>
        <v>0</v>
      </c>
      <c r="P54" s="88">
        <f>SUM(P17:P53)</f>
        <v>0</v>
      </c>
      <c r="Q54" s="88"/>
      <c r="R54" s="88">
        <f>SUM(R17:R53)</f>
        <v>0</v>
      </c>
      <c r="S54" s="90">
        <f>SUM(S17:S53)</f>
        <v>0</v>
      </c>
      <c r="T54" s="91">
        <f>SUM(T17:T53)</f>
        <v>0</v>
      </c>
    </row>
    <row r="55" spans="2:12" ht="15" customHeight="1">
      <c r="B55" s="12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3:12" ht="15" customHeight="1">
      <c r="C56" s="127"/>
      <c r="D56" s="127"/>
      <c r="E56" s="127"/>
      <c r="F56" s="127"/>
      <c r="G56" s="127"/>
      <c r="H56" s="127"/>
      <c r="I56" s="128"/>
      <c r="J56" s="128"/>
      <c r="K56" s="127"/>
      <c r="L56" s="127"/>
    </row>
    <row r="57" ht="12.75" customHeight="1"/>
    <row r="58" spans="3:18" ht="12.75" customHeight="1">
      <c r="C58" s="92" t="s">
        <v>67</v>
      </c>
      <c r="D58" s="93"/>
      <c r="E58" s="93"/>
      <c r="F58" s="16"/>
      <c r="I58" s="94" t="s">
        <v>68</v>
      </c>
      <c r="J58" s="95"/>
      <c r="K58" s="93"/>
      <c r="L58" s="93"/>
      <c r="M58" s="15"/>
      <c r="N58" s="16"/>
      <c r="P58" s="112" t="s">
        <v>69</v>
      </c>
      <c r="Q58" s="113"/>
      <c r="R58" s="114"/>
    </row>
    <row r="59" spans="3:18" ht="12.75" customHeight="1">
      <c r="C59" s="96"/>
      <c r="D59" s="97"/>
      <c r="E59" s="98"/>
      <c r="F59" s="99"/>
      <c r="I59" s="100" t="s">
        <v>70</v>
      </c>
      <c r="J59" s="101"/>
      <c r="K59" s="101"/>
      <c r="L59" s="101"/>
      <c r="N59" s="99"/>
      <c r="P59" s="96"/>
      <c r="Q59" s="97"/>
      <c r="R59" s="102"/>
    </row>
    <row r="60" spans="3:18" ht="12.75" customHeight="1">
      <c r="C60" s="17" t="s">
        <v>71</v>
      </c>
      <c r="D60" s="103" t="s">
        <v>72</v>
      </c>
      <c r="E60" s="103"/>
      <c r="F60" s="99"/>
      <c r="I60" s="104" t="s">
        <v>73</v>
      </c>
      <c r="J60" s="101"/>
      <c r="K60" s="101"/>
      <c r="L60" s="101"/>
      <c r="N60" s="99"/>
      <c r="P60" s="115" t="s">
        <v>74</v>
      </c>
      <c r="Q60" s="116"/>
      <c r="R60" s="117"/>
    </row>
    <row r="61" spans="3:18" ht="12.75" customHeight="1">
      <c r="C61" s="96"/>
      <c r="D61" s="118"/>
      <c r="E61" s="118"/>
      <c r="F61" s="99"/>
      <c r="I61" s="96"/>
      <c r="J61" s="97"/>
      <c r="K61" s="97"/>
      <c r="L61" s="97"/>
      <c r="N61" s="99"/>
      <c r="P61" s="96"/>
      <c r="Q61" s="118"/>
      <c r="R61" s="119"/>
    </row>
    <row r="62" spans="3:18" ht="12.75" customHeight="1">
      <c r="C62" s="96"/>
      <c r="D62" s="97"/>
      <c r="E62" s="98"/>
      <c r="F62" s="99"/>
      <c r="I62" s="105" t="s">
        <v>75</v>
      </c>
      <c r="J62" s="103"/>
      <c r="K62" s="97"/>
      <c r="L62" s="106"/>
      <c r="M62" s="107"/>
      <c r="N62" s="108"/>
      <c r="P62" s="96"/>
      <c r="Q62" s="97"/>
      <c r="R62" s="102"/>
    </row>
    <row r="63" spans="3:18" ht="12.75" customHeight="1">
      <c r="C63" s="120" t="s">
        <v>76</v>
      </c>
      <c r="D63" s="121"/>
      <c r="E63" s="121"/>
      <c r="F63" s="108"/>
      <c r="I63" s="109"/>
      <c r="J63" s="107"/>
      <c r="K63" s="110"/>
      <c r="L63" s="122" t="s">
        <v>76</v>
      </c>
      <c r="M63" s="122"/>
      <c r="N63" s="123"/>
      <c r="P63" s="124" t="s">
        <v>77</v>
      </c>
      <c r="Q63" s="125"/>
      <c r="R63" s="126"/>
    </row>
    <row r="64" spans="3:13" ht="12.75" customHeight="1">
      <c r="C64" s="97"/>
      <c r="E64" s="111"/>
      <c r="F64" s="111"/>
      <c r="G64" s="111"/>
      <c r="H64" s="111"/>
      <c r="K64" s="111"/>
      <c r="L64" s="111"/>
      <c r="M64" s="111"/>
    </row>
    <row r="65" spans="3:13" ht="12.75" customHeight="1">
      <c r="C65" s="97"/>
      <c r="E65" s="111"/>
      <c r="F65" s="111"/>
      <c r="G65" s="111"/>
      <c r="H65" s="111"/>
      <c r="K65" s="111"/>
      <c r="L65" s="111"/>
      <c r="M65" s="111"/>
    </row>
    <row r="66" spans="3:13" ht="12.75" customHeight="1">
      <c r="C66" s="97"/>
      <c r="E66" s="111"/>
      <c r="F66" s="111"/>
      <c r="G66" s="111"/>
      <c r="H66" s="111"/>
      <c r="K66" s="111"/>
      <c r="L66" s="111"/>
      <c r="M66" s="111"/>
    </row>
  </sheetData>
  <sheetProtection password="CDDC" sheet="1"/>
  <mergeCells count="364">
    <mergeCell ref="M3:N3"/>
    <mergeCell ref="M4:N4"/>
    <mergeCell ref="B6:C6"/>
    <mergeCell ref="H6:J6"/>
    <mergeCell ref="I7:J7"/>
    <mergeCell ref="H11:I11"/>
    <mergeCell ref="C1:E2"/>
    <mergeCell ref="G1:G2"/>
    <mergeCell ref="J1:L1"/>
    <mergeCell ref="M1:N1"/>
    <mergeCell ref="J2:L2"/>
    <mergeCell ref="M2:N2"/>
    <mergeCell ref="A17:D17"/>
    <mergeCell ref="A18:A19"/>
    <mergeCell ref="B18:B19"/>
    <mergeCell ref="C18:C19"/>
    <mergeCell ref="F18:F19"/>
    <mergeCell ref="G18:G19"/>
    <mergeCell ref="F14:H14"/>
    <mergeCell ref="A15:A16"/>
    <mergeCell ref="B15:B16"/>
    <mergeCell ref="C15:C16"/>
    <mergeCell ref="D15:D16"/>
    <mergeCell ref="F15:F16"/>
    <mergeCell ref="G15:G16"/>
    <mergeCell ref="H15:H16"/>
    <mergeCell ref="T18:T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R20:R21"/>
    <mergeCell ref="S20:S21"/>
    <mergeCell ref="T20:T21"/>
    <mergeCell ref="A22:A23"/>
    <mergeCell ref="B22:B23"/>
    <mergeCell ref="C22:C23"/>
    <mergeCell ref="F22:F23"/>
    <mergeCell ref="G22:G23"/>
    <mergeCell ref="H22:H23"/>
    <mergeCell ref="I22:I23"/>
    <mergeCell ref="L20:L21"/>
    <mergeCell ref="M20:M21"/>
    <mergeCell ref="N20:N21"/>
    <mergeCell ref="O20:O21"/>
    <mergeCell ref="P20:P21"/>
    <mergeCell ref="Q20:Q21"/>
    <mergeCell ref="P22:P23"/>
    <mergeCell ref="Q22:Q23"/>
    <mergeCell ref="R22:R23"/>
    <mergeCell ref="S22:S23"/>
    <mergeCell ref="T22:T23"/>
    <mergeCell ref="A24:A25"/>
    <mergeCell ref="B24:B25"/>
    <mergeCell ref="C24:C25"/>
    <mergeCell ref="F24:F25"/>
    <mergeCell ref="G24:G25"/>
    <mergeCell ref="J22:J23"/>
    <mergeCell ref="K22:K23"/>
    <mergeCell ref="L22:L23"/>
    <mergeCell ref="M22:M23"/>
    <mergeCell ref="N22:N23"/>
    <mergeCell ref="O22:O23"/>
    <mergeCell ref="T24:T25"/>
    <mergeCell ref="A26:A27"/>
    <mergeCell ref="B26:B27"/>
    <mergeCell ref="C26:C27"/>
    <mergeCell ref="F26:F27"/>
    <mergeCell ref="G26:G27"/>
    <mergeCell ref="H26:H27"/>
    <mergeCell ref="I26:I27"/>
    <mergeCell ref="J26:J27"/>
    <mergeCell ref="K26:K27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R26:R27"/>
    <mergeCell ref="S26:S27"/>
    <mergeCell ref="T26:T27"/>
    <mergeCell ref="A28:A29"/>
    <mergeCell ref="B28:B29"/>
    <mergeCell ref="C28:C29"/>
    <mergeCell ref="F28:F29"/>
    <mergeCell ref="G28:G29"/>
    <mergeCell ref="H28:H29"/>
    <mergeCell ref="I28:I29"/>
    <mergeCell ref="L26:L27"/>
    <mergeCell ref="M26:M27"/>
    <mergeCell ref="N26:N27"/>
    <mergeCell ref="O26:O27"/>
    <mergeCell ref="P26:P27"/>
    <mergeCell ref="Q26:Q27"/>
    <mergeCell ref="P28:P29"/>
    <mergeCell ref="Q28:Q29"/>
    <mergeCell ref="R28:R29"/>
    <mergeCell ref="S28:S29"/>
    <mergeCell ref="T28:T29"/>
    <mergeCell ref="A30:A31"/>
    <mergeCell ref="B30:B31"/>
    <mergeCell ref="C30:C31"/>
    <mergeCell ref="F30:F31"/>
    <mergeCell ref="G30:G31"/>
    <mergeCell ref="J28:J29"/>
    <mergeCell ref="K28:K29"/>
    <mergeCell ref="L28:L29"/>
    <mergeCell ref="M28:M29"/>
    <mergeCell ref="N28:N29"/>
    <mergeCell ref="O28:O29"/>
    <mergeCell ref="T30:T31"/>
    <mergeCell ref="A32:A33"/>
    <mergeCell ref="B32:B33"/>
    <mergeCell ref="C32:C33"/>
    <mergeCell ref="F32:F33"/>
    <mergeCell ref="G32:G33"/>
    <mergeCell ref="H32:H33"/>
    <mergeCell ref="I32:I33"/>
    <mergeCell ref="J32:J33"/>
    <mergeCell ref="K32:K33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R32:R33"/>
    <mergeCell ref="S32:S33"/>
    <mergeCell ref="T32:T33"/>
    <mergeCell ref="A34:A35"/>
    <mergeCell ref="B34:B35"/>
    <mergeCell ref="C34:C35"/>
    <mergeCell ref="F34:F35"/>
    <mergeCell ref="G34:G35"/>
    <mergeCell ref="H34:H35"/>
    <mergeCell ref="I34:I35"/>
    <mergeCell ref="L32:L33"/>
    <mergeCell ref="M32:M33"/>
    <mergeCell ref="N32:N33"/>
    <mergeCell ref="O32:O33"/>
    <mergeCell ref="P32:P33"/>
    <mergeCell ref="Q32:Q33"/>
    <mergeCell ref="P34:P35"/>
    <mergeCell ref="Q34:Q35"/>
    <mergeCell ref="R34:R35"/>
    <mergeCell ref="S34:S35"/>
    <mergeCell ref="T34:T35"/>
    <mergeCell ref="A36:A37"/>
    <mergeCell ref="B36:B37"/>
    <mergeCell ref="C36:C37"/>
    <mergeCell ref="F36:F37"/>
    <mergeCell ref="G36:G37"/>
    <mergeCell ref="J34:J35"/>
    <mergeCell ref="K34:K35"/>
    <mergeCell ref="L34:L35"/>
    <mergeCell ref="M34:M35"/>
    <mergeCell ref="N34:N35"/>
    <mergeCell ref="O34:O35"/>
    <mergeCell ref="T36:T37"/>
    <mergeCell ref="A38:A39"/>
    <mergeCell ref="B38:B39"/>
    <mergeCell ref="C38:C39"/>
    <mergeCell ref="F38:F39"/>
    <mergeCell ref="G38:G39"/>
    <mergeCell ref="H38:H39"/>
    <mergeCell ref="I38:I39"/>
    <mergeCell ref="J38:J39"/>
    <mergeCell ref="K38:K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R38:R39"/>
    <mergeCell ref="S38:S39"/>
    <mergeCell ref="T38:T39"/>
    <mergeCell ref="A40:A41"/>
    <mergeCell ref="B40:B41"/>
    <mergeCell ref="C40:C41"/>
    <mergeCell ref="F40:F41"/>
    <mergeCell ref="G40:G41"/>
    <mergeCell ref="H40:H41"/>
    <mergeCell ref="I40:I41"/>
    <mergeCell ref="L38:L39"/>
    <mergeCell ref="M38:M39"/>
    <mergeCell ref="N38:N39"/>
    <mergeCell ref="O38:O39"/>
    <mergeCell ref="P38:P39"/>
    <mergeCell ref="Q38:Q39"/>
    <mergeCell ref="P40:P41"/>
    <mergeCell ref="Q40:Q41"/>
    <mergeCell ref="R40:R41"/>
    <mergeCell ref="S40:S41"/>
    <mergeCell ref="T40:T41"/>
    <mergeCell ref="A42:A43"/>
    <mergeCell ref="B42:B43"/>
    <mergeCell ref="C42:C43"/>
    <mergeCell ref="F42:F43"/>
    <mergeCell ref="G42:G43"/>
    <mergeCell ref="J40:J41"/>
    <mergeCell ref="K40:K41"/>
    <mergeCell ref="L40:L41"/>
    <mergeCell ref="M40:M41"/>
    <mergeCell ref="N40:N41"/>
    <mergeCell ref="O40:O41"/>
    <mergeCell ref="T42:T43"/>
    <mergeCell ref="A44:A45"/>
    <mergeCell ref="B44:B45"/>
    <mergeCell ref="C44:C45"/>
    <mergeCell ref="F44:F45"/>
    <mergeCell ref="G44:G45"/>
    <mergeCell ref="H44:H45"/>
    <mergeCell ref="I44:I45"/>
    <mergeCell ref="J44:J45"/>
    <mergeCell ref="K44:K45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R44:R45"/>
    <mergeCell ref="S44:S45"/>
    <mergeCell ref="T44:T45"/>
    <mergeCell ref="A46:A47"/>
    <mergeCell ref="B46:B47"/>
    <mergeCell ref="C46:C47"/>
    <mergeCell ref="F46:F47"/>
    <mergeCell ref="G46:G47"/>
    <mergeCell ref="H46:H47"/>
    <mergeCell ref="I46:I47"/>
    <mergeCell ref="L44:L45"/>
    <mergeCell ref="M44:M45"/>
    <mergeCell ref="N44:N45"/>
    <mergeCell ref="O44:O45"/>
    <mergeCell ref="P44:P45"/>
    <mergeCell ref="Q44:Q45"/>
    <mergeCell ref="P46:P47"/>
    <mergeCell ref="Q46:Q47"/>
    <mergeCell ref="R46:R47"/>
    <mergeCell ref="S46:S47"/>
    <mergeCell ref="T46:T47"/>
    <mergeCell ref="A48:A49"/>
    <mergeCell ref="B48:B49"/>
    <mergeCell ref="C48:C49"/>
    <mergeCell ref="F48:F49"/>
    <mergeCell ref="G48:G49"/>
    <mergeCell ref="J46:J47"/>
    <mergeCell ref="K46:K47"/>
    <mergeCell ref="L46:L47"/>
    <mergeCell ref="M46:M47"/>
    <mergeCell ref="N46:N47"/>
    <mergeCell ref="O46:O47"/>
    <mergeCell ref="T48:T49"/>
    <mergeCell ref="A50:A51"/>
    <mergeCell ref="B50:B51"/>
    <mergeCell ref="C50:C51"/>
    <mergeCell ref="F50:F51"/>
    <mergeCell ref="G50:G51"/>
    <mergeCell ref="H50:H51"/>
    <mergeCell ref="I50:I51"/>
    <mergeCell ref="J50:J51"/>
    <mergeCell ref="K50:K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R50:R51"/>
    <mergeCell ref="S50:S51"/>
    <mergeCell ref="T50:T51"/>
    <mergeCell ref="A52:A53"/>
    <mergeCell ref="B52:B53"/>
    <mergeCell ref="C52:C53"/>
    <mergeCell ref="F52:F53"/>
    <mergeCell ref="G52:G53"/>
    <mergeCell ref="H52:H53"/>
    <mergeCell ref="I52:I53"/>
    <mergeCell ref="L50:L51"/>
    <mergeCell ref="M50:M51"/>
    <mergeCell ref="N50:N51"/>
    <mergeCell ref="O50:O51"/>
    <mergeCell ref="P50:P51"/>
    <mergeCell ref="Q50:Q51"/>
    <mergeCell ref="P52:P53"/>
    <mergeCell ref="Q52:Q53"/>
    <mergeCell ref="R52:R53"/>
    <mergeCell ref="S52:S53"/>
    <mergeCell ref="T52:T53"/>
    <mergeCell ref="A54:D54"/>
    <mergeCell ref="E54:F54"/>
    <mergeCell ref="J52:J53"/>
    <mergeCell ref="K52:K53"/>
    <mergeCell ref="L52:L53"/>
    <mergeCell ref="M52:M53"/>
    <mergeCell ref="N52:N53"/>
    <mergeCell ref="O52:O53"/>
    <mergeCell ref="P58:R58"/>
    <mergeCell ref="P60:R60"/>
    <mergeCell ref="D61:E61"/>
    <mergeCell ref="Q61:R61"/>
    <mergeCell ref="C63:E63"/>
    <mergeCell ref="L63:N63"/>
    <mergeCell ref="P63:R63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rintOptions/>
  <pageMargins left="0" right="0" top="0" bottom="0" header="0" footer="0"/>
  <pageSetup horizontalDpi="600" verticalDpi="600" orientation="landscape" paperSize="9" scale="60" r:id="rId5"/>
  <drawing r:id="rId4"/>
  <legacyDrawing r:id="rId3"/>
  <oleObjects>
    <oleObject progId="Word.Document.8" shapeId="2920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Aline Vasconcelos Gomes</dc:creator>
  <cp:keywords/>
  <dc:description/>
  <cp:lastModifiedBy>Joana Aline Vasconcelos Gomes</cp:lastModifiedBy>
  <dcterms:created xsi:type="dcterms:W3CDTF">2019-04-01T13:23:15Z</dcterms:created>
  <dcterms:modified xsi:type="dcterms:W3CDTF">2019-04-01T13:24:04Z</dcterms:modified>
  <cp:category/>
  <cp:version/>
  <cp:contentType/>
  <cp:contentStatus/>
</cp:coreProperties>
</file>